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bracuni - finansijski izvjestaji\polugodišnji obračun\2026\ZIF\"/>
    </mc:Choice>
  </mc:AlternateContent>
  <xr:revisionPtr revIDLastSave="0" documentId="13_ncr:1_{C09846AD-262F-43C0-9538-3805A87437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log 1" sheetId="2" r:id="rId1"/>
    <sheet name="prilog 2" sheetId="3" r:id="rId2"/>
    <sheet name="prilog 3" sheetId="4" r:id="rId3"/>
    <sheet name="prilog 4" sheetId="5" r:id="rId4"/>
    <sheet name="Bilješke" sheetId="6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3" l="1"/>
  <c r="H44" i="5"/>
  <c r="G80" i="2"/>
  <c r="E36" i="4"/>
  <c r="E30" i="4"/>
  <c r="E26" i="4"/>
  <c r="G47" i="3"/>
  <c r="G77" i="2"/>
  <c r="G74" i="2"/>
  <c r="G67" i="2"/>
  <c r="G63" i="2"/>
  <c r="G54" i="2"/>
  <c r="G60" i="2" s="1"/>
  <c r="G39" i="2"/>
  <c r="G24" i="2"/>
  <c r="G44" i="2" l="1"/>
  <c r="G84" i="2" l="1"/>
  <c r="I53" i="5"/>
  <c r="I44" i="5"/>
  <c r="I55" i="5" s="1"/>
  <c r="I59" i="5" s="1"/>
  <c r="H53" i="5"/>
  <c r="H55" i="5" s="1"/>
  <c r="H59" i="5" s="1"/>
  <c r="G63" i="3"/>
  <c r="G33" i="3"/>
  <c r="H63" i="3"/>
  <c r="H52" i="3"/>
  <c r="H40" i="3"/>
  <c r="H33" i="3"/>
  <c r="H22" i="3" s="1"/>
  <c r="H28" i="3"/>
  <c r="G22" i="3" l="1"/>
  <c r="G60" i="3" s="1"/>
  <c r="G67" i="3" s="1"/>
  <c r="G83" i="3" s="1"/>
  <c r="G87" i="3" s="1"/>
  <c r="H61" i="3"/>
  <c r="H68" i="3" s="1"/>
  <c r="H84" i="3" s="1"/>
  <c r="H87" i="3" s="1"/>
</calcChain>
</file>

<file path=xl/sharedStrings.xml><?xml version="1.0" encoding="utf-8"?>
<sst xmlns="http://schemas.openxmlformats.org/spreadsheetml/2006/main" count="518" uniqueCount="303">
  <si>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</si>
  <si>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</si>
  <si>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</si>
  <si>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</si>
  <si>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</si>
  <si>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</si>
  <si>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</si>
  <si>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</si>
  <si>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</si>
  <si>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</si>
  <si>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</si>
  <si>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</si>
  <si>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</si>
  <si>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</si>
  <si>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</si>
  <si>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</si>
  <si>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</si>
  <si>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</si>
  <si>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</si>
  <si>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</si>
  <si>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</si>
  <si>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</si>
  <si>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</si>
  <si>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</si>
  <si>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Ostala finansijska imovina po amortizovanom trošku</t>
  </si>
  <si>
    <t>Potraživanja po osnovu dividendi</t>
  </si>
  <si>
    <t>Potraživanja od društva za upravljanje</t>
  </si>
  <si>
    <t>Obračunati, nefakturisani prihodi (ugovorna imovina)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</si>
  <si>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</si>
  <si>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</si>
  <si>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</si>
  <si>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</si>
  <si>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</si>
  <si>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</si>
  <si>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</si>
  <si>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</si>
  <si>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</si>
  <si>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</si>
  <si>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</si>
  <si>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</si>
  <si>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</si>
  <si>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Ostale finansijske obaveze po amortizovanom trošku</t>
  </si>
  <si>
    <t>Obaveze iz poslovanja</t>
  </si>
  <si>
    <t>8.4.</t>
  </si>
  <si>
    <t>Obaveze za tekući porez na dobit</t>
  </si>
  <si>
    <t>Odgođene porezne obaveze</t>
  </si>
  <si>
    <t>Rezervisanja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</si>
  <si>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</si>
  <si>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</si>
  <si>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</si>
  <si>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</si>
  <si>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</si>
  <si>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</si>
  <si>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</si>
  <si>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Finansijska imovina po amortizovanom trošku (009 do 013)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</si>
  <si>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</si>
  <si>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</si>
  <si>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</si>
  <si>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</si>
  <si>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</si>
  <si>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</si>
  <si>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</si>
  <si>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</si>
  <si>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</si>
  <si>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</si>
  <si>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</si>
  <si>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</si>
  <si>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</si>
  <si>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</si>
  <si>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</si>
  <si>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</si>
  <si>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</si>
  <si>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</si>
  <si>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</si>
  <si>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</si>
  <si>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</si>
  <si>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</si>
  <si>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</si>
  <si>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</si>
  <si>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</si>
  <si>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</si>
  <si>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</si>
  <si>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</si>
  <si>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BROJ EMITOVANIH DIONICA/UDJELA</t>
  </si>
  <si>
    <t>Udjeli</t>
  </si>
  <si>
    <t>IZVJEŠTAJ O FINANSIJSKOM POLOŽAJU NA KRAJU PERIODA</t>
  </si>
  <si>
    <t>(BILANS STANJA)</t>
  </si>
  <si>
    <t>Revalorizacione rezerve za instrumente zaštite</t>
  </si>
  <si>
    <t>Ostale revalorizacione rezerve</t>
  </si>
  <si>
    <t>Bilješka</t>
  </si>
  <si>
    <t>Gotovina i gotovinski ekvivalenti</t>
  </si>
  <si>
    <t>Finansijska imovina po fer vrijednosti kroz bilans uspjeha (003+004)</t>
  </si>
  <si>
    <t>Finansijske obaveze po fer vrijednosti kroz bilans uspjeha</t>
  </si>
  <si>
    <t>Finansijska imovina po fer vrijednosti kroz ostali ukupni rezultat (006+007)</t>
  </si>
  <si>
    <t>Revalorizacione rezerve za finansijsku imovinu mjerenu po fer vrijednosti kroz ostali ukupni rezultat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</si>
  <si>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</si>
  <si>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</si>
  <si>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</si>
  <si>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</si>
  <si>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</si>
  <si>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</si>
  <si>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</si>
  <si>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</si>
  <si>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Revalorizacione rezerve (045 do 047)</t>
  </si>
  <si>
    <t>Finansijske obaveze po amortizovanom trošku (025+026)</t>
  </si>
  <si>
    <t>Identifikacioni broj za direktne poreze</t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</si>
  <si>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</si>
  <si>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</si>
  <si>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</si>
  <si>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</si>
  <si>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</si>
  <si>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</si>
  <si>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</si>
  <si>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Identifikacioni broj za indirektne poreze</t>
  </si>
  <si>
    <t>Broj računa</t>
  </si>
  <si>
    <t>Iznos prethodne godine (početno stanje)</t>
  </si>
  <si>
    <t>Naziv investicijskog fonda</t>
  </si>
  <si>
    <t>Sjedište i adresainvesticijskog fonda</t>
  </si>
  <si>
    <t>Naziv investicionog fonda</t>
  </si>
  <si>
    <t>Sjedište i adresa investicionog fonda</t>
  </si>
  <si>
    <t>IZVJEŠTAJ O UKUPNOM REZULTATU ZA PERIOD</t>
  </si>
  <si>
    <t xml:space="preserve">                                                                                                     (BILANS USPJEHA)</t>
  </si>
  <si>
    <t>BILANS USPJEHA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</si>
  <si>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</si>
  <si>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</si>
  <si>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Prihodi od kamata od finansijske imovine po amortizovanom trošku</t>
  </si>
  <si>
    <t>Prihodi od kamata od finansijske imovine po fer vrijednosti kroz ostali ukupni rezultat</t>
  </si>
  <si>
    <t>1.3.</t>
  </si>
  <si>
    <t>Prihodi od kamata od finansijske imovine po fer vrijednosti kroz bilans uspjeha</t>
  </si>
  <si>
    <t>Prihodi od dividendi</t>
  </si>
  <si>
    <t>Realizovani neto dobici od prodaje ulaganja (208 do 211)</t>
  </si>
  <si>
    <t>Neto dobici od prodaje finansijske imovine po amortizovanom trošku</t>
  </si>
  <si>
    <t>Neto dobici od prodaje finansijske imovine po fer vrijednosti kroz ostali ukupni rezultat</t>
  </si>
  <si>
    <t>3.3.</t>
  </si>
  <si>
    <t>Neto dobici od prodaje finansijske imovine po fer vrijednosti kroz bilans uspjeha</t>
  </si>
  <si>
    <t>3.4.</t>
  </si>
  <si>
    <t>Neto dobici od prodaje nekretnina</t>
  </si>
  <si>
    <t>Nerealizovani neto dobici po osnovu promjene fer vrijednosti (213 do 215)</t>
  </si>
  <si>
    <t>Neto dobici od finansijske imovine po fer vrijednosti kroz bilans uspjeha</t>
  </si>
  <si>
    <t>Neto dobici od finansijskih obaveza po fer vrijednosti kroz bilans uspjeha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</si>
  <si>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</si>
  <si>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</si>
  <si>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</si>
  <si>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</si>
  <si>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</si>
  <si>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</si>
  <si>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</si>
  <si>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</si>
  <si>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</si>
  <si>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</si>
  <si>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Realizovani neto gubici od prodaje ulaganja (226 do 229)</t>
  </si>
  <si>
    <t>7.1.</t>
  </si>
  <si>
    <t>Neto gubici od prodaje finansijske imovine po amortizovanom trošku</t>
  </si>
  <si>
    <t>7.2.</t>
  </si>
  <si>
    <t>Neto gubici od prodaje finansijske imovine po fer vrijednosti kroz ostali ukupni rezultat</t>
  </si>
  <si>
    <t>7.3.</t>
  </si>
  <si>
    <t>Neto gubici od prodaje finansijske imovine po fer vrijednosti kroz bilans uspjeha</t>
  </si>
  <si>
    <t>7.4.</t>
  </si>
  <si>
    <t>Neto gubici od prodaje nekretnina</t>
  </si>
  <si>
    <t>Nerealizovani neto gubici po osnovu promjene fer  vrijednosti (231 do 233)</t>
  </si>
  <si>
    <t>Neto gubici od finansijske imovine po fer vrijednosti kroz bilans uspjeha</t>
  </si>
  <si>
    <t>Neto gubici od finansijskih obaveza po fer vrijednosti kroz bilans uspjeha</t>
  </si>
  <si>
    <t>Neto gubici od ulaganja u nekretnine koje se vode po fer vrijednosti</t>
  </si>
  <si>
    <t>9.</t>
  </si>
  <si>
    <t>Finansijski rashodi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</si>
  <si>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</si>
  <si>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</si>
  <si>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</si>
  <si>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</si>
  <si>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</si>
  <si>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</si>
  <si>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</si>
  <si>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</si>
  <si>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</si>
  <si>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</si>
  <si>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</si>
  <si>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</si>
  <si>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</si>
  <si>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</si>
  <si>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</si>
  <si>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</si>
  <si>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Stavke koje mogu biti reklasifikovane u bilans uspjeha (+246+247+248-249)</t>
  </si>
  <si>
    <t>Povećanje/(smanjenje) fer vrijednosti dužničkih instrumenata po fer vrijednosti kroz ostali ukupni rezultat</t>
  </si>
  <si>
    <t>Efekti proistekli iz transakcija zaštite ("hedging")</t>
  </si>
  <si>
    <t>Ostale stavke koje mogu biti reklasifikovane u bilans uspjeha</t>
  </si>
  <si>
    <t>1.4.</t>
  </si>
  <si>
    <t>Porez na dobit koji se odnosi na ove stavke</t>
  </si>
  <si>
    <t>Stavke koje neće biti reklasifikovane u bilans uspjeha (+251+252-253)</t>
  </si>
  <si>
    <t>Povećanje/(smanjenje) fer vrijednosti instrumenata kapitala po fer vrijednosti kroz ostali ukupni rezultat</t>
  </si>
  <si>
    <t>Ostale stavke koje neće biti reklasifikovane u bilans uspjeha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</si>
  <si>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</si>
  <si>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</si>
  <si>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</si>
  <si>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</si>
  <si>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</si>
  <si>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</si>
  <si>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</si>
  <si>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</si>
  <si>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</si>
  <si>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</si>
  <si>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>Sjedište i adresa investicijskog fonda</t>
  </si>
  <si>
    <t xml:space="preserve">IZVJEŠTAJ O PROMJENAMA NETO IMOVINE INVESTICIJSKOG FONDA </t>
  </si>
  <si>
    <t>Tekuća godina</t>
  </si>
  <si>
    <t>Prethodna godina</t>
  </si>
  <si>
    <t>1. Stanje na dan 31.12. prethodnog obračunskog perioda</t>
  </si>
  <si>
    <t>2. Efekti retroaktivne primjene promjene računovodstvenih politika</t>
  </si>
  <si>
    <t>3. Efekti retroaktivnog prepravljanja iznosa priznatih u skladu sa MRS 8</t>
  </si>
  <si>
    <r>
      <t xml:space="preserve">4. Ponovo iskazano stanje na dan 01.01. tekućeg obračunskog perioda </t>
    </r>
    <r>
      <rPr>
        <sz val="10"/>
        <rFont val="Arial"/>
        <family val="2"/>
      </rPr>
      <t>(301±302±303)</t>
    </r>
  </si>
  <si>
    <t>5. Dobit/(gubitak) za period</t>
  </si>
  <si>
    <t>6. Ostali ukupni rezultat za period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</si>
  <si>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</si>
  <si>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</si>
  <si>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</si>
  <si>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</si>
  <si>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r>
      <t xml:space="preserve">11. Stanje na dan 31.12. tekućeg obračunskog perioda </t>
    </r>
    <r>
      <rPr>
        <sz val="10"/>
        <rFont val="Arial"/>
        <family val="2"/>
      </rPr>
      <t>(304±307+308-309±310)</t>
    </r>
  </si>
  <si>
    <t>Broj udjela/dionica fonda u periodu</t>
  </si>
  <si>
    <t>12. Broj udjela/dionica fonda na početku perioda</t>
  </si>
  <si>
    <t>13. Izdati udjeli/dionice u toku perioda</t>
  </si>
  <si>
    <t>14. Povučeni udjeli/dionice u toku perioda</t>
  </si>
  <si>
    <t>15. Broj udjela/dionica fonda na kraju perioda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</si>
  <si>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</si>
  <si>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</si>
  <si>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</si>
  <si>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</si>
  <si>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</si>
  <si>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</si>
  <si>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</si>
  <si>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</si>
  <si>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Odlivi po osnovu ulaganja u finansijsku imovinu po fer vrijednosti kroz bilans uspjeha</t>
  </si>
  <si>
    <t>( - )</t>
  </si>
  <si>
    <t>Prilivi od prodaje finansijske imovine po fer vrijednosti kroz bilans uspjeha</t>
  </si>
  <si>
    <t>1.5.</t>
  </si>
  <si>
    <t>Odlivi po osnovu ulaganja u finansijsku imovinu po fer vrijednosti kroz ostali ukupni rezultat</t>
  </si>
  <si>
    <t>1.6.</t>
  </si>
  <si>
    <t>Prilivi od prodaje finansijske imovine po fer vrijednosti kroz ostali ukupni rezultat</t>
  </si>
  <si>
    <t>1.7.</t>
  </si>
  <si>
    <t>Odlivi po osnovu ulaganja u finansijsku imovinu po amortizovanom trošku</t>
  </si>
  <si>
    <t>1.8.</t>
  </si>
  <si>
    <t>Prilivi od prodaje finansijske imovine po amortizovanom trošku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</si>
  <si>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</si>
  <si>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</si>
  <si>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</si>
  <si>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</si>
  <si>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</si>
  <si>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</si>
  <si>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</si>
  <si>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</si>
  <si>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</si>
  <si>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</si>
  <si>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</si>
  <si>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</si>
  <si>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</si>
  <si>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Odlivi po osnovu plaćenih naknada berzi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</si>
  <si>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</si>
  <si>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</si>
  <si>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</si>
  <si>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</si>
  <si>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</si>
  <si>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</si>
  <si>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</si>
  <si>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</si>
  <si>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r>
      <t>Neto gotovinski tok koji je generisan/(korišten) u poslovnim aktivnostima</t>
    </r>
    <r>
      <rPr>
        <sz val="10"/>
        <rFont val="Arial"/>
        <family val="2"/>
      </rPr>
      <t xml:space="preserve"> (401 do 419)</t>
    </r>
  </si>
  <si>
    <t>( + ) ( - )</t>
  </si>
  <si>
    <t>GOTOVINSKI TOKOVI IZ FINANSIJSKIH AKTIVNOSTI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</si>
  <si>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</si>
  <si>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</si>
  <si>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</si>
  <si>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</si>
  <si>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</si>
  <si>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</si>
  <si>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Ostali prilivi iz finansijskih aktivnosti</t>
  </si>
  <si>
    <t>2.6.</t>
  </si>
  <si>
    <t>Ostali odlivi iz finansijskih aktivnosti</t>
  </si>
  <si>
    <r>
      <rPr>
        <b/>
        <sz val="10"/>
        <rFont val="Arial"/>
        <family val="2"/>
        <charset val="238"/>
      </rPr>
      <t xml:space="preserve">Neto gotovinski tok koji je generisan/(korišten) u finansijskim aktivnostima </t>
    </r>
    <r>
      <rPr>
        <sz val="10"/>
        <rFont val="Arial"/>
        <family val="2"/>
        <charset val="238"/>
      </rPr>
      <t>(421 do 426)</t>
    </r>
  </si>
  <si>
    <t>NETO POVEĆANJE / (SMANJENJE) GOTOVINE I GOTOVINSKIH EKVIVALENATA (A+B)</t>
  </si>
  <si>
    <t>GOTOVINA I GOTOVINSKI EKVIVALENTI NA POČETKU PERIODA</t>
  </si>
  <si>
    <t>EFEKTI PROMJENE DEVIZNIH KURSEVA GOTOVINE I GOTOVINSKIH EKVIVALENATA</t>
  </si>
  <si>
    <t>GOTOVINA I GOTOVINSKI EKVIVALENTI NA KRAJU PERIODA (C+D+E)</t>
  </si>
  <si>
    <t xml:space="preserve">Bilješke  u skladu sa propisanim u članu 12. Pravilnika o sadržaju i formi finansijskih izvještaja za investicijske fondove ("Sl. novine Federacije BiH", br. 81/21) sadrže dopunske informacije (tekstualni opis ili raščlanjivanje) za materijalno značajne stavke prezentovane u Izvještaju o finansijskom položaju na kraju perioda, Izvještaju o ukupnom rezultatu za period, Izvještaju o promjenama neto imovine i Izvještaju o tokovima gotovine </t>
  </si>
  <si>
    <t>ZIF BONUS d.d. Sarajevo</t>
  </si>
  <si>
    <t>Sarajevo, Danijela Ozme 1</t>
  </si>
  <si>
    <t>SAFE INVESTMENT d.o.o. Sarajevo</t>
  </si>
  <si>
    <t>ZJP-031-09</t>
  </si>
  <si>
    <t>65-01-0415-24; 4203333590002</t>
  </si>
  <si>
    <t>64.30</t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</si>
  <si>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077</t>
    </r>
  </si>
  <si>
    <t>4200110170002</t>
  </si>
  <si>
    <t>ASA BANKA d.d. Sarajevo</t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</si>
  <si>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1346631006785346</t>
    </r>
  </si>
  <si>
    <t>-</t>
  </si>
  <si>
    <t>na dan 30.06.2026. godine</t>
  </si>
  <si>
    <t xml:space="preserve">  za period od 01.01. do 30.06.2026. godine</t>
  </si>
  <si>
    <t>01.01. do 30.06.
tekuće godine</t>
  </si>
  <si>
    <t>01.01. do 30.06.
prethodne godine</t>
  </si>
  <si>
    <t>U Sarajevo                                Certificirani računovođa KRNIĆ ESMIR</t>
  </si>
  <si>
    <t>OLJA MUJAGIĆ</t>
  </si>
  <si>
    <t>Zakonski zastupnik</t>
  </si>
  <si>
    <t>investicijskog fonda</t>
  </si>
  <si>
    <t>SAKIB ORMAN</t>
  </si>
  <si>
    <t>Dana 10.08.2026                                          Broj licence: 1816/5</t>
  </si>
  <si>
    <t>za period završen na dan 30.06.2026. godine</t>
  </si>
  <si>
    <t>01.01 do 30.06.
tekuće godine</t>
  </si>
  <si>
    <t xml:space="preserve">          za period od 01.01. do 30.06.2026.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</si>
</sst>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_(* #,##0.00_);_(* \(#,##0.00\);_(* &quot;-&quot;??_);_(@_)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sz val="12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/>
    <xf numFmtId="0" fontId="6" fillId="3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165" fontId="2" fillId="0" borderId="12" xfId="1" applyNumberFormat="1" applyFont="1" applyFill="1" applyBorder="1" applyAlignment="1">
      <alignment horizontal="left" vertical="top"/>
    </xf>
    <xf numFmtId="165" fontId="2" fillId="0" borderId="12" xfId="1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165" fontId="2" fillId="0" borderId="12" xfId="1" applyNumberFormat="1" applyFont="1" applyFill="1" applyBorder="1" applyAlignment="1">
      <alignment horizontal="left"/>
    </xf>
    <xf numFmtId="165" fontId="1" fillId="0" borderId="12" xfId="1" applyNumberFormat="1" applyFont="1" applyFill="1" applyBorder="1" applyAlignment="1"/>
    <xf numFmtId="0" fontId="1" fillId="0" borderId="0" xfId="0" applyFont="1" applyAlignment="1">
      <alignment horizontal="left"/>
    </xf>
    <xf numFmtId="164" fontId="2" fillId="0" borderId="12" xfId="1" applyFont="1" applyFill="1" applyBorder="1" applyAlignment="1">
      <alignment horizontal="left"/>
    </xf>
    <xf numFmtId="0" fontId="1" fillId="0" borderId="12" xfId="0" applyFont="1" applyBorder="1"/>
    <xf numFmtId="49" fontId="2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2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 vertical="top" wrapText="1"/>
    </xf>
    <xf numFmtId="0" fontId="1" fillId="0" borderId="0" xfId="0" applyFont="1"/>
    <xf numFmtId="165" fontId="1" fillId="0" borderId="0" xfId="1" applyNumberFormat="1" applyFont="1" applyFill="1" applyBorder="1" applyAlignment="1">
      <alignment horizontal="left"/>
    </xf>
    <xf numFmtId="49" fontId="2" fillId="0" borderId="12" xfId="0" applyNumberFormat="1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/>
    </xf>
    <xf numFmtId="165" fontId="2" fillId="0" borderId="12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5" fontId="1" fillId="0" borderId="0" xfId="1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5" fontId="2" fillId="0" borderId="0" xfId="1" applyNumberFormat="1" applyFont="1" applyFill="1" applyBorder="1" applyAlignment="1">
      <alignment horizontal="right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19" xfId="0" applyNumberFormat="1" applyFont="1" applyBorder="1" applyAlignment="1">
      <alignment vertical="top" wrapText="1"/>
    </xf>
    <xf numFmtId="49" fontId="4" fillId="0" borderId="19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3" fontId="1" fillId="2" borderId="1" xfId="0" applyNumberFormat="1" applyFont="1" applyFill="1" applyBorder="1"/>
    <xf numFmtId="4" fontId="1" fillId="2" borderId="1" xfId="0" applyNumberFormat="1" applyFont="1" applyFill="1" applyBorder="1"/>
    <xf numFmtId="0" fontId="8" fillId="3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left" vertical="top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3" fontId="1" fillId="0" borderId="1" xfId="0" applyNumberFormat="1" applyFont="1" applyBorder="1"/>
    <xf numFmtId="3" fontId="2" fillId="2" borderId="1" xfId="0" applyNumberFormat="1" applyFont="1" applyFill="1" applyBorder="1"/>
    <xf numFmtId="4" fontId="2" fillId="2" borderId="1" xfId="0" applyNumberFormat="1" applyFont="1" applyFill="1" applyBorder="1"/>
    <xf numFmtId="3" fontId="0" fillId="2" borderId="0" xfId="0" applyNumberFormat="1" applyFill="1"/>
    <xf numFmtId="164" fontId="0" fillId="2" borderId="0" xfId="1" applyFont="1" applyFill="1"/>
    <xf numFmtId="0" fontId="1" fillId="2" borderId="1" xfId="2" applyFill="1" applyBorder="1"/>
    <xf numFmtId="3" fontId="16" fillId="2" borderId="1" xfId="2" applyNumberFormat="1" applyFont="1" applyFill="1" applyBorder="1" applyAlignment="1" applyProtection="1">
      <alignment horizontal="right"/>
      <protection locked="0"/>
    </xf>
    <xf numFmtId="3" fontId="1" fillId="2" borderId="1" xfId="2" applyNumberFormat="1" applyFill="1" applyBorder="1"/>
    <xf numFmtId="3" fontId="2" fillId="2" borderId="1" xfId="2" applyNumberFormat="1" applyFont="1" applyFill="1" applyBorder="1"/>
    <xf numFmtId="3" fontId="17" fillId="2" borderId="1" xfId="2" applyNumberFormat="1" applyFont="1" applyFill="1" applyBorder="1" applyAlignment="1" applyProtection="1">
      <alignment horizontal="center"/>
      <protection locked="0"/>
    </xf>
    <xf numFmtId="0" fontId="17" fillId="2" borderId="1" xfId="2" applyFont="1" applyFill="1" applyBorder="1" applyProtection="1">
      <protection locked="0"/>
    </xf>
    <xf numFmtId="164" fontId="0" fillId="2" borderId="0" xfId="0" applyNumberFormat="1" applyFill="1"/>
    <xf numFmtId="0" fontId="8" fillId="3" borderId="0" xfId="0" applyFont="1" applyFill="1" applyAlignment="1">
      <alignment horizontal="center"/>
    </xf>
    <xf numFmtId="0" fontId="2" fillId="0" borderId="12" xfId="0" applyFont="1" applyBorder="1" applyAlignment="1">
      <alignment horizontal="right" vertical="center"/>
    </xf>
    <xf numFmtId="4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49" fontId="9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4">
    <cellStyle name="Comma" xfId="1" builtinId="3"/>
    <cellStyle name="Comma 2" xfId="3" xr:uid="{17598AAB-D3B9-4941-9475-0EA083E2F787}"/>
    <cellStyle name="Normal" xfId="0" builtinId="0"/>
    <cellStyle name="Normal 2" xfId="2" xr:uid="{15BC4E0F-E3F4-45DB-9536-EEB632950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risnik\AppData\Local\Microsoft\Windows\INetCache\Content.Outlook\300RWU90\Obrasci%20-%20osnovni%20finansijski%20izvje&#353;taji%20investicijskih%20fondova%20VI-2025%20(ZIF%20BONUS)%20-%20final.xlsx" TargetMode="External"/><Relationship Id="rId1" Type="http://schemas.openxmlformats.org/officeDocument/2006/relationships/externalLinkPath" Target="file:///C:\Users\Korisnik\AppData\Local\Microsoft\Windows\INetCache\Content.Outlook\300RWU90\Obrasci%20-%20osnovni%20finansijski%20izvje&#353;taji%20investicijskih%20fondova%20VI-2025%20(ZIF%20BONUS)%20-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log 1"/>
      <sheetName val="prilog 2"/>
      <sheetName val="prilog 3"/>
      <sheetName val="prilog 4"/>
      <sheetName val="Bilješke"/>
    </sheetNames>
    <sheetDataSet>
      <sheetData sheetId="0">
        <row r="82">
          <cell r="G82">
            <v>3315526</v>
          </cell>
          <cell r="H82">
            <v>3315526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"/>
  <sheetViews>
    <sheetView showGridLines="0" tabSelected="1" zoomScaleNormal="100" workbookViewId="0">
      <selection activeCell="B1" sqref="B1"/>
    </sheetView>
  </sheetViews>
  <sheetFormatPr defaultColWidth="9.109375" defaultRowHeight="13.2" x14ac:dyDescent="0.25"/>
  <cols>
    <col min="1" max="1" width="7.44140625" style="29" customWidth="1"/>
    <col min="2" max="2" width="83.88671875" style="1" customWidth="1"/>
    <col min="3" max="3" width="10" style="1" customWidth="1"/>
    <col min="4" max="6" width="3.5546875" style="1" customWidth="1"/>
    <col min="7" max="8" width="15" style="1" customWidth="1"/>
    <col min="9" max="9" width="9.109375" style="1"/>
    <col min="10" max="10" width="10.109375" style="1" bestFit="1" customWidth="1"/>
    <col min="11" max="11" width="13.44140625" style="1" customWidth="1"/>
    <col min="12" max="16384" width="9.109375" style="1"/>
  </cols>
  <sheetData>
    <row r="1" spans="1:8" x14ac:dyDescent="0.25">
      <c r="A1" s="43" t="s">
        <v>279</v>
      </c>
      <c r="B1" s="44"/>
      <c r="C1" s="59"/>
      <c r="D1" s="59"/>
      <c r="E1" s="59"/>
      <c r="F1" s="54"/>
      <c r="G1" s="54"/>
      <c r="H1" s="53" t="s">
        <v>286</v>
      </c>
    </row>
    <row r="2" spans="1:8" x14ac:dyDescent="0.25">
      <c r="A2" s="45" t="s">
        <v>116</v>
      </c>
      <c r="B2" s="45"/>
      <c r="C2" s="45"/>
      <c r="D2" s="45"/>
      <c r="E2" s="45"/>
      <c r="F2" s="46"/>
      <c r="G2" s="46"/>
      <c r="H2" s="47" t="s">
        <v>105</v>
      </c>
    </row>
    <row r="3" spans="1:8" x14ac:dyDescent="0.25">
      <c r="A3" s="48" t="s">
        <v>280</v>
      </c>
      <c r="B3" s="49"/>
      <c r="C3" s="66"/>
      <c r="D3" s="66"/>
      <c r="E3" s="61"/>
      <c r="F3" s="58"/>
      <c r="G3" s="58"/>
      <c r="H3" s="54" t="s">
        <v>284</v>
      </c>
    </row>
    <row r="4" spans="1:8" x14ac:dyDescent="0.25">
      <c r="A4" s="45" t="s">
        <v>117</v>
      </c>
      <c r="B4" s="45"/>
      <c r="C4" s="45"/>
      <c r="D4" s="45"/>
      <c r="E4" s="45"/>
      <c r="F4" s="46"/>
      <c r="G4" s="46"/>
      <c r="H4" s="47" t="s">
        <v>106</v>
      </c>
    </row>
    <row r="5" spans="1:8" x14ac:dyDescent="0.25">
      <c r="A5" s="51" t="s">
        <v>281</v>
      </c>
      <c r="B5" s="52"/>
      <c r="C5" s="60"/>
      <c r="D5" s="60"/>
      <c r="E5" s="50"/>
      <c r="F5" s="62"/>
      <c r="G5" s="62"/>
      <c r="H5" s="53"/>
    </row>
    <row r="6" spans="1:8" x14ac:dyDescent="0.25">
      <c r="A6" s="45" t="s">
        <v>107</v>
      </c>
      <c r="B6" s="45"/>
      <c r="C6" s="45"/>
      <c r="D6" s="45"/>
      <c r="E6" s="45"/>
      <c r="F6" s="46"/>
      <c r="G6" s="46"/>
      <c r="H6" s="47" t="s">
        <v>108</v>
      </c>
    </row>
    <row r="7" spans="1:8" x14ac:dyDescent="0.25">
      <c r="A7" s="48" t="s">
        <v>283</v>
      </c>
      <c r="B7" s="48"/>
      <c r="C7" s="63"/>
      <c r="D7" s="63"/>
      <c r="E7" s="63"/>
      <c r="F7" s="58"/>
      <c r="G7" s="58"/>
      <c r="H7" s="54" t="s">
        <v>285</v>
      </c>
    </row>
    <row r="8" spans="1:8" x14ac:dyDescent="0.25">
      <c r="A8" s="45" t="s">
        <v>109</v>
      </c>
      <c r="B8" s="45"/>
      <c r="C8" s="45"/>
      <c r="D8" s="45"/>
      <c r="E8" s="45"/>
      <c r="F8" s="46"/>
      <c r="G8" s="46"/>
      <c r="H8" s="47" t="s">
        <v>110</v>
      </c>
    </row>
    <row r="9" spans="1:8" x14ac:dyDescent="0.25">
      <c r="A9" s="55" t="s">
        <v>282</v>
      </c>
      <c r="B9" s="55"/>
      <c r="C9" s="56"/>
      <c r="D9" s="56"/>
      <c r="E9" s="56"/>
      <c r="F9" s="64"/>
      <c r="G9" s="64"/>
      <c r="H9" s="64" t="s">
        <v>287</v>
      </c>
    </row>
    <row r="10" spans="1:8" x14ac:dyDescent="0.25">
      <c r="A10" s="45" t="s">
        <v>111</v>
      </c>
      <c r="B10" s="45"/>
      <c r="C10" s="45"/>
      <c r="D10" s="45"/>
      <c r="E10" s="45"/>
      <c r="F10" s="47"/>
      <c r="G10" s="47"/>
      <c r="H10" s="47" t="s">
        <v>112</v>
      </c>
    </row>
    <row r="11" spans="1:8" x14ac:dyDescent="0.25">
      <c r="A11" s="57" t="s">
        <v>289</v>
      </c>
      <c r="B11" s="57"/>
      <c r="C11" s="65"/>
      <c r="D11" s="65"/>
      <c r="E11" s="65"/>
      <c r="F11" s="58"/>
      <c r="G11" s="154" t="s">
        <v>288</v>
      </c>
      <c r="H11" s="154"/>
    </row>
    <row r="12" spans="1:8" x14ac:dyDescent="0.25">
      <c r="A12" s="45" t="s">
        <v>113</v>
      </c>
      <c r="B12" s="45"/>
      <c r="C12" s="45"/>
      <c r="D12" s="47"/>
      <c r="E12" s="47"/>
      <c r="F12" s="47"/>
      <c r="G12" s="47"/>
      <c r="H12" s="47" t="s">
        <v>114</v>
      </c>
    </row>
    <row r="13" spans="1:8" x14ac:dyDescent="0.25">
      <c r="A13" s="30"/>
    </row>
    <row r="14" spans="1:8" x14ac:dyDescent="0.25">
      <c r="A14" s="30"/>
    </row>
    <row r="15" spans="1:8" x14ac:dyDescent="0.25">
      <c r="A15" s="160" t="s">
        <v>85</v>
      </c>
      <c r="B15" s="160"/>
      <c r="C15" s="160"/>
      <c r="D15" s="160"/>
      <c r="E15" s="160"/>
      <c r="F15" s="160"/>
      <c r="G15" s="160"/>
      <c r="H15" s="160"/>
    </row>
    <row r="16" spans="1:8" x14ac:dyDescent="0.25">
      <c r="A16" s="161" t="s">
        <v>86</v>
      </c>
      <c r="B16" s="162"/>
      <c r="C16" s="162"/>
      <c r="D16" s="162"/>
      <c r="E16" s="162"/>
      <c r="F16" s="162"/>
      <c r="G16" s="162"/>
      <c r="H16" s="162"/>
    </row>
    <row r="17" spans="1:8" x14ac:dyDescent="0.25">
      <c r="A17" s="163" t="s">
        <v>290</v>
      </c>
      <c r="B17" s="163"/>
      <c r="C17" s="163"/>
      <c r="D17" s="163"/>
      <c r="E17" s="163"/>
      <c r="F17" s="163"/>
      <c r="G17" s="163"/>
      <c r="H17" s="163"/>
    </row>
    <row r="18" spans="1:8" x14ac:dyDescent="0.25">
      <c r="A18" s="8"/>
      <c r="B18" s="9"/>
      <c r="C18" s="9"/>
      <c r="D18" s="10"/>
      <c r="E18" s="10"/>
      <c r="F18" s="10"/>
      <c r="G18" s="11"/>
      <c r="H18" s="11"/>
    </row>
    <row r="19" spans="1:8" x14ac:dyDescent="0.25">
      <c r="A19" s="8"/>
      <c r="B19" s="12"/>
      <c r="C19" s="12"/>
      <c r="D19" s="12"/>
      <c r="E19" s="12"/>
      <c r="F19" s="12"/>
      <c r="G19" s="13"/>
      <c r="H19" s="40" t="s">
        <v>76</v>
      </c>
    </row>
    <row r="20" spans="1:8" ht="51" customHeight="1" x14ac:dyDescent="0.25">
      <c r="A20" s="14" t="s">
        <v>1</v>
      </c>
      <c r="B20" s="15" t="s">
        <v>2</v>
      </c>
      <c r="C20" s="16" t="s">
        <v>89</v>
      </c>
      <c r="D20" s="167" t="s">
        <v>3</v>
      </c>
      <c r="E20" s="168"/>
      <c r="F20" s="169"/>
      <c r="G20" s="17" t="s">
        <v>4</v>
      </c>
      <c r="H20" s="18" t="s">
        <v>115</v>
      </c>
    </row>
    <row r="21" spans="1:8" x14ac:dyDescent="0.25">
      <c r="A21" s="19">
        <v>1</v>
      </c>
      <c r="B21" s="20">
        <v>2</v>
      </c>
      <c r="C21" s="21">
        <v>3</v>
      </c>
      <c r="D21" s="164">
        <v>4</v>
      </c>
      <c r="E21" s="165"/>
      <c r="F21" s="166"/>
      <c r="G21" s="22">
        <v>5</v>
      </c>
      <c r="H21" s="23">
        <v>6</v>
      </c>
    </row>
    <row r="22" spans="1:8" x14ac:dyDescent="0.25">
      <c r="A22" s="27"/>
      <c r="B22" s="25" t="s">
        <v>5</v>
      </c>
      <c r="C22" s="2"/>
      <c r="D22" s="170"/>
      <c r="E22" s="171"/>
      <c r="F22" s="172"/>
      <c r="G22" s="4"/>
      <c r="H22" s="4"/>
    </row>
    <row r="23" spans="1:8" x14ac:dyDescent="0.25">
      <c r="A23" s="28" t="s">
        <v>7</v>
      </c>
      <c r="B23" s="24" t="s">
        <v>90</v>
      </c>
      <c r="C23" s="5"/>
      <c r="D23" s="3">
        <v>0</v>
      </c>
      <c r="E23" s="3">
        <v>0</v>
      </c>
      <c r="F23" s="3">
        <v>1</v>
      </c>
      <c r="G23" s="133">
        <v>516025</v>
      </c>
      <c r="H23" s="148">
        <v>482104</v>
      </c>
    </row>
    <row r="24" spans="1:8" x14ac:dyDescent="0.25">
      <c r="A24" s="28" t="s">
        <v>8</v>
      </c>
      <c r="B24" s="24" t="s">
        <v>91</v>
      </c>
      <c r="C24" s="6"/>
      <c r="D24" s="3">
        <v>0</v>
      </c>
      <c r="E24" s="3">
        <v>0</v>
      </c>
      <c r="F24" s="3">
        <v>2</v>
      </c>
      <c r="G24" s="133">
        <f>+G25+G26</f>
        <v>26470753</v>
      </c>
      <c r="H24" s="148">
        <v>26153262</v>
      </c>
    </row>
    <row r="25" spans="1:8" x14ac:dyDescent="0.25">
      <c r="A25" s="28" t="s">
        <v>18</v>
      </c>
      <c r="B25" s="26" t="s">
        <v>6</v>
      </c>
      <c r="C25" s="6"/>
      <c r="D25" s="3">
        <v>0</v>
      </c>
      <c r="E25" s="3">
        <v>0</v>
      </c>
      <c r="F25" s="3">
        <v>3</v>
      </c>
      <c r="G25" s="133">
        <v>26470753</v>
      </c>
      <c r="H25" s="148">
        <v>26153262</v>
      </c>
    </row>
    <row r="26" spans="1:8" x14ac:dyDescent="0.25">
      <c r="A26" s="28" t="s">
        <v>17</v>
      </c>
      <c r="B26" s="26" t="s">
        <v>19</v>
      </c>
      <c r="C26" s="6"/>
      <c r="D26" s="3">
        <v>0</v>
      </c>
      <c r="E26" s="3">
        <v>0</v>
      </c>
      <c r="F26" s="3">
        <v>4</v>
      </c>
      <c r="G26" s="133"/>
      <c r="H26" s="146"/>
    </row>
    <row r="27" spans="1:8" x14ac:dyDescent="0.25">
      <c r="A27" s="28" t="s">
        <v>9</v>
      </c>
      <c r="B27" s="24" t="s">
        <v>93</v>
      </c>
      <c r="C27" s="6"/>
      <c r="D27" s="3">
        <v>0</v>
      </c>
      <c r="E27" s="3">
        <v>0</v>
      </c>
      <c r="F27" s="3">
        <v>5</v>
      </c>
      <c r="G27" s="133"/>
      <c r="H27" s="146"/>
    </row>
    <row r="28" spans="1:8" x14ac:dyDescent="0.25">
      <c r="A28" s="28" t="s">
        <v>20</v>
      </c>
      <c r="B28" s="26" t="s">
        <v>6</v>
      </c>
      <c r="C28" s="6"/>
      <c r="D28" s="3">
        <v>0</v>
      </c>
      <c r="E28" s="3">
        <v>0</v>
      </c>
      <c r="F28" s="3">
        <v>6</v>
      </c>
      <c r="G28" s="133"/>
      <c r="H28" s="146"/>
    </row>
    <row r="29" spans="1:8" x14ac:dyDescent="0.25">
      <c r="A29" s="28" t="s">
        <v>21</v>
      </c>
      <c r="B29" s="26" t="s">
        <v>19</v>
      </c>
      <c r="C29" s="6"/>
      <c r="D29" s="3">
        <v>0</v>
      </c>
      <c r="E29" s="3">
        <v>0</v>
      </c>
      <c r="F29" s="3">
        <v>7</v>
      </c>
      <c r="G29" s="133"/>
      <c r="H29" s="146"/>
    </row>
    <row r="30" spans="1:8" x14ac:dyDescent="0.25">
      <c r="A30" s="28" t="s">
        <v>10</v>
      </c>
      <c r="B30" s="24" t="s">
        <v>54</v>
      </c>
      <c r="C30" s="6"/>
      <c r="D30" s="3">
        <v>0</v>
      </c>
      <c r="E30" s="3">
        <v>0</v>
      </c>
      <c r="F30" s="3">
        <v>8</v>
      </c>
      <c r="G30" s="133"/>
      <c r="H30" s="146"/>
    </row>
    <row r="31" spans="1:8" x14ac:dyDescent="0.25">
      <c r="A31" s="28" t="s">
        <v>30</v>
      </c>
      <c r="B31" s="26" t="s">
        <v>35</v>
      </c>
      <c r="C31" s="6"/>
      <c r="D31" s="3">
        <v>0</v>
      </c>
      <c r="E31" s="3">
        <v>0</v>
      </c>
      <c r="F31" s="3">
        <v>9</v>
      </c>
      <c r="G31" s="133"/>
      <c r="H31" s="146"/>
    </row>
    <row r="32" spans="1:8" x14ac:dyDescent="0.25">
      <c r="A32" s="28" t="s">
        <v>31</v>
      </c>
      <c r="B32" s="26" t="s">
        <v>22</v>
      </c>
      <c r="C32" s="6"/>
      <c r="D32" s="3">
        <v>0</v>
      </c>
      <c r="E32" s="3">
        <v>1</v>
      </c>
      <c r="F32" s="3">
        <v>0</v>
      </c>
      <c r="G32" s="133"/>
      <c r="H32" s="146"/>
    </row>
    <row r="33" spans="1:8" x14ac:dyDescent="0.25">
      <c r="A33" s="28" t="s">
        <v>32</v>
      </c>
      <c r="B33" s="26" t="s">
        <v>23</v>
      </c>
      <c r="C33" s="6"/>
      <c r="D33" s="3">
        <v>0</v>
      </c>
      <c r="E33" s="3">
        <v>1</v>
      </c>
      <c r="F33" s="3">
        <v>1</v>
      </c>
      <c r="G33" s="133"/>
      <c r="H33" s="146"/>
    </row>
    <row r="34" spans="1:8" x14ac:dyDescent="0.25">
      <c r="A34" s="28" t="s">
        <v>33</v>
      </c>
      <c r="B34" s="26" t="s">
        <v>27</v>
      </c>
      <c r="C34" s="6"/>
      <c r="D34" s="3">
        <v>0</v>
      </c>
      <c r="E34" s="3">
        <v>1</v>
      </c>
      <c r="F34" s="3">
        <v>2</v>
      </c>
      <c r="G34" s="133"/>
      <c r="H34" s="146"/>
    </row>
    <row r="35" spans="1:8" x14ac:dyDescent="0.25">
      <c r="A35" s="28" t="s">
        <v>34</v>
      </c>
      <c r="B35" s="26" t="s">
        <v>24</v>
      </c>
      <c r="C35" s="6"/>
      <c r="D35" s="3">
        <v>0</v>
      </c>
      <c r="E35" s="3">
        <v>1</v>
      </c>
      <c r="F35" s="3">
        <v>3</v>
      </c>
      <c r="G35" s="133"/>
      <c r="H35" s="146"/>
    </row>
    <row r="36" spans="1:8" x14ac:dyDescent="0.25">
      <c r="A36" s="28" t="s">
        <v>11</v>
      </c>
      <c r="B36" s="24" t="s">
        <v>77</v>
      </c>
      <c r="C36" s="4"/>
      <c r="D36" s="3">
        <v>0</v>
      </c>
      <c r="E36" s="3">
        <v>1</v>
      </c>
      <c r="F36" s="3">
        <v>4</v>
      </c>
      <c r="G36" s="133"/>
      <c r="H36" s="146"/>
    </row>
    <row r="37" spans="1:8" x14ac:dyDescent="0.25">
      <c r="A37" s="28" t="s">
        <v>12</v>
      </c>
      <c r="B37" s="24" t="s">
        <v>36</v>
      </c>
      <c r="C37" s="4"/>
      <c r="D37" s="3">
        <v>0</v>
      </c>
      <c r="E37" s="3">
        <v>1</v>
      </c>
      <c r="F37" s="3">
        <v>5</v>
      </c>
      <c r="G37" s="133"/>
      <c r="H37" s="146"/>
    </row>
    <row r="38" spans="1:8" x14ac:dyDescent="0.25">
      <c r="A38" s="28" t="s">
        <v>13</v>
      </c>
      <c r="B38" s="24" t="s">
        <v>14</v>
      </c>
      <c r="C38" s="4"/>
      <c r="D38" s="3">
        <v>0</v>
      </c>
      <c r="E38" s="3">
        <v>1</v>
      </c>
      <c r="F38" s="3">
        <v>6</v>
      </c>
      <c r="G38" s="133"/>
      <c r="H38" s="146"/>
    </row>
    <row r="39" spans="1:8" x14ac:dyDescent="0.25">
      <c r="A39" s="28" t="s">
        <v>15</v>
      </c>
      <c r="B39" s="24" t="s">
        <v>55</v>
      </c>
      <c r="C39" s="4"/>
      <c r="D39" s="3">
        <v>0</v>
      </c>
      <c r="E39" s="3">
        <v>1</v>
      </c>
      <c r="F39" s="3">
        <v>7</v>
      </c>
      <c r="G39" s="133">
        <f>SUM(G40:G43)</f>
        <v>486856</v>
      </c>
      <c r="H39" s="148">
        <v>360275</v>
      </c>
    </row>
    <row r="40" spans="1:8" x14ac:dyDescent="0.25">
      <c r="A40" s="28" t="s">
        <v>37</v>
      </c>
      <c r="B40" s="26" t="s">
        <v>25</v>
      </c>
      <c r="C40" s="4"/>
      <c r="D40" s="3">
        <v>0</v>
      </c>
      <c r="E40" s="3">
        <v>1</v>
      </c>
      <c r="F40" s="3">
        <v>8</v>
      </c>
      <c r="G40" s="133">
        <v>192614</v>
      </c>
      <c r="H40" s="148">
        <v>66099</v>
      </c>
    </row>
    <row r="41" spans="1:8" x14ac:dyDescent="0.25">
      <c r="A41" s="28" t="s">
        <v>38</v>
      </c>
      <c r="B41" s="26" t="s">
        <v>26</v>
      </c>
      <c r="C41" s="4"/>
      <c r="D41" s="3">
        <v>0</v>
      </c>
      <c r="E41" s="3">
        <v>1</v>
      </c>
      <c r="F41" s="3">
        <v>9</v>
      </c>
      <c r="G41" s="133"/>
      <c r="H41" s="148"/>
    </row>
    <row r="42" spans="1:8" x14ac:dyDescent="0.25">
      <c r="A42" s="28" t="s">
        <v>39</v>
      </c>
      <c r="B42" s="26" t="s">
        <v>28</v>
      </c>
      <c r="C42" s="4"/>
      <c r="D42" s="3">
        <v>0</v>
      </c>
      <c r="E42" s="3">
        <v>2</v>
      </c>
      <c r="F42" s="3">
        <v>0</v>
      </c>
      <c r="G42" s="133">
        <v>66</v>
      </c>
      <c r="H42" s="148"/>
    </row>
    <row r="43" spans="1:8" x14ac:dyDescent="0.25">
      <c r="A43" s="28" t="s">
        <v>43</v>
      </c>
      <c r="B43" s="26" t="s">
        <v>29</v>
      </c>
      <c r="C43" s="4"/>
      <c r="D43" s="3">
        <v>0</v>
      </c>
      <c r="E43" s="3">
        <v>2</v>
      </c>
      <c r="F43" s="3">
        <v>1</v>
      </c>
      <c r="G43" s="133">
        <v>294176</v>
      </c>
      <c r="H43" s="148">
        <v>294176</v>
      </c>
    </row>
    <row r="44" spans="1:8" x14ac:dyDescent="0.25">
      <c r="A44" s="33" t="s">
        <v>71</v>
      </c>
      <c r="B44" s="32" t="s">
        <v>40</v>
      </c>
      <c r="C44" s="4"/>
      <c r="D44" s="3">
        <v>0</v>
      </c>
      <c r="E44" s="3">
        <v>2</v>
      </c>
      <c r="F44" s="3">
        <v>2</v>
      </c>
      <c r="G44" s="142">
        <f>+G23+G24+G27+G30+G36+G37+G38+G39</f>
        <v>27473634</v>
      </c>
      <c r="H44" s="149">
        <v>26995641</v>
      </c>
    </row>
    <row r="45" spans="1:8" x14ac:dyDescent="0.25">
      <c r="A45" s="28"/>
      <c r="B45" s="4"/>
      <c r="C45" s="4"/>
      <c r="D45" s="157"/>
      <c r="E45" s="158"/>
      <c r="F45" s="159"/>
      <c r="G45" s="133"/>
      <c r="H45" s="146"/>
    </row>
    <row r="46" spans="1:8" x14ac:dyDescent="0.25">
      <c r="A46" s="28"/>
      <c r="B46" s="25" t="s">
        <v>16</v>
      </c>
      <c r="C46" s="4"/>
      <c r="D46" s="157"/>
      <c r="E46" s="158"/>
      <c r="F46" s="159"/>
      <c r="G46" s="133"/>
      <c r="H46" s="146"/>
    </row>
    <row r="47" spans="1:8" x14ac:dyDescent="0.25">
      <c r="A47" s="28" t="s">
        <v>7</v>
      </c>
      <c r="B47" s="24" t="s">
        <v>92</v>
      </c>
      <c r="C47" s="5"/>
      <c r="D47" s="3">
        <v>0</v>
      </c>
      <c r="E47" s="3">
        <v>2</v>
      </c>
      <c r="F47" s="3">
        <v>3</v>
      </c>
      <c r="G47" s="133"/>
      <c r="H47" s="146"/>
    </row>
    <row r="48" spans="1:8" x14ac:dyDescent="0.25">
      <c r="A48" s="28" t="s">
        <v>8</v>
      </c>
      <c r="B48" s="34" t="s">
        <v>104</v>
      </c>
      <c r="C48" s="5"/>
      <c r="D48" s="3">
        <v>0</v>
      </c>
      <c r="E48" s="3">
        <v>2</v>
      </c>
      <c r="F48" s="3">
        <v>4</v>
      </c>
      <c r="G48" s="133"/>
      <c r="H48" s="146"/>
    </row>
    <row r="49" spans="1:11" x14ac:dyDescent="0.25">
      <c r="A49" s="28" t="s">
        <v>18</v>
      </c>
      <c r="B49" s="26" t="s">
        <v>42</v>
      </c>
      <c r="C49" s="5"/>
      <c r="D49" s="3">
        <v>0</v>
      </c>
      <c r="E49" s="3">
        <v>2</v>
      </c>
      <c r="F49" s="3">
        <v>5</v>
      </c>
      <c r="G49" s="133"/>
      <c r="H49" s="146"/>
    </row>
    <row r="50" spans="1:11" x14ac:dyDescent="0.25">
      <c r="A50" s="28" t="s">
        <v>17</v>
      </c>
      <c r="B50" s="26" t="s">
        <v>41</v>
      </c>
      <c r="C50" s="4"/>
      <c r="D50" s="3">
        <v>0</v>
      </c>
      <c r="E50" s="3">
        <v>2</v>
      </c>
      <c r="F50" s="3">
        <v>6</v>
      </c>
      <c r="G50" s="133"/>
      <c r="H50" s="146"/>
    </row>
    <row r="51" spans="1:11" x14ac:dyDescent="0.25">
      <c r="A51" s="28" t="s">
        <v>9</v>
      </c>
      <c r="B51" s="4" t="s">
        <v>44</v>
      </c>
      <c r="C51" s="4"/>
      <c r="D51" s="3">
        <v>0</v>
      </c>
      <c r="E51" s="3">
        <v>2</v>
      </c>
      <c r="F51" s="3">
        <v>7</v>
      </c>
      <c r="G51" s="133"/>
      <c r="H51" s="146"/>
    </row>
    <row r="52" spans="1:11" x14ac:dyDescent="0.25">
      <c r="A52" s="28" t="s">
        <v>10</v>
      </c>
      <c r="B52" s="24" t="s">
        <v>45</v>
      </c>
      <c r="C52" s="5"/>
      <c r="D52" s="3">
        <v>0</v>
      </c>
      <c r="E52" s="3">
        <v>2</v>
      </c>
      <c r="F52" s="3">
        <v>8</v>
      </c>
      <c r="G52" s="133"/>
      <c r="H52" s="146"/>
    </row>
    <row r="53" spans="1:11" x14ac:dyDescent="0.25">
      <c r="A53" s="28" t="s">
        <v>11</v>
      </c>
      <c r="B53" s="4" t="s">
        <v>46</v>
      </c>
      <c r="C53" s="4"/>
      <c r="D53" s="3">
        <v>0</v>
      </c>
      <c r="E53" s="3">
        <v>2</v>
      </c>
      <c r="F53" s="3">
        <v>9</v>
      </c>
      <c r="G53" s="133"/>
      <c r="H53" s="146"/>
    </row>
    <row r="54" spans="1:11" x14ac:dyDescent="0.25">
      <c r="A54" s="28" t="s">
        <v>12</v>
      </c>
      <c r="B54" s="34" t="s">
        <v>95</v>
      </c>
      <c r="C54" s="4"/>
      <c r="D54" s="3">
        <v>0</v>
      </c>
      <c r="E54" s="3">
        <v>3</v>
      </c>
      <c r="F54" s="3">
        <v>0</v>
      </c>
      <c r="G54" s="133">
        <f>SUM(G55:G59)</f>
        <v>138258</v>
      </c>
      <c r="H54" s="148">
        <v>68881</v>
      </c>
    </row>
    <row r="55" spans="1:11" x14ac:dyDescent="0.25">
      <c r="A55" s="28" t="s">
        <v>50</v>
      </c>
      <c r="B55" s="26" t="s">
        <v>47</v>
      </c>
      <c r="C55" s="4"/>
      <c r="D55" s="3">
        <v>0</v>
      </c>
      <c r="E55" s="3">
        <v>3</v>
      </c>
      <c r="F55" s="3">
        <v>1</v>
      </c>
      <c r="G55" s="133"/>
      <c r="H55" s="147"/>
      <c r="K55" s="144"/>
    </row>
    <row r="56" spans="1:11" x14ac:dyDescent="0.25">
      <c r="A56" s="28" t="s">
        <v>51</v>
      </c>
      <c r="B56" s="26" t="s">
        <v>48</v>
      </c>
      <c r="C56" s="7"/>
      <c r="D56" s="3">
        <v>0</v>
      </c>
      <c r="E56" s="3">
        <v>3</v>
      </c>
      <c r="F56" s="3">
        <v>2</v>
      </c>
      <c r="G56" s="133">
        <v>114740</v>
      </c>
      <c r="H56" s="147">
        <v>55764</v>
      </c>
    </row>
    <row r="57" spans="1:11" x14ac:dyDescent="0.25">
      <c r="A57" s="28" t="s">
        <v>52</v>
      </c>
      <c r="B57" s="26" t="s">
        <v>78</v>
      </c>
      <c r="C57" s="7"/>
      <c r="D57" s="3">
        <v>0</v>
      </c>
      <c r="E57" s="3">
        <v>3</v>
      </c>
      <c r="F57" s="3">
        <v>3</v>
      </c>
      <c r="G57" s="133">
        <v>3600</v>
      </c>
      <c r="H57" s="147">
        <v>1800</v>
      </c>
    </row>
    <row r="58" spans="1:11" x14ac:dyDescent="0.25">
      <c r="A58" s="28" t="s">
        <v>53</v>
      </c>
      <c r="B58" s="26" t="s">
        <v>28</v>
      </c>
      <c r="C58" s="5"/>
      <c r="D58" s="3">
        <v>0</v>
      </c>
      <c r="E58" s="3">
        <v>3</v>
      </c>
      <c r="F58" s="3">
        <v>4</v>
      </c>
      <c r="G58" s="133"/>
      <c r="H58" s="147"/>
    </row>
    <row r="59" spans="1:11" x14ac:dyDescent="0.25">
      <c r="A59" s="28" t="s">
        <v>79</v>
      </c>
      <c r="B59" s="26" t="s">
        <v>49</v>
      </c>
      <c r="C59" s="5"/>
      <c r="D59" s="3">
        <v>0</v>
      </c>
      <c r="E59" s="3">
        <v>3</v>
      </c>
      <c r="F59" s="31">
        <v>5</v>
      </c>
      <c r="G59" s="133">
        <v>19918</v>
      </c>
      <c r="H59" s="147">
        <v>11317</v>
      </c>
    </row>
    <row r="60" spans="1:11" x14ac:dyDescent="0.25">
      <c r="A60" s="33" t="s">
        <v>70</v>
      </c>
      <c r="B60" s="5" t="s">
        <v>96</v>
      </c>
      <c r="C60" s="5"/>
      <c r="D60" s="3">
        <v>0</v>
      </c>
      <c r="E60" s="3">
        <v>3</v>
      </c>
      <c r="F60" s="3">
        <v>6</v>
      </c>
      <c r="G60" s="142">
        <f>+G47+G48+G51+G52+G53+G54</f>
        <v>138258</v>
      </c>
      <c r="H60" s="149">
        <v>68881</v>
      </c>
      <c r="J60" s="144"/>
    </row>
    <row r="61" spans="1:11" x14ac:dyDescent="0.25">
      <c r="A61" s="28"/>
      <c r="B61" s="5"/>
      <c r="C61" s="5"/>
      <c r="D61" s="157"/>
      <c r="E61" s="158"/>
      <c r="F61" s="159"/>
      <c r="G61" s="133"/>
      <c r="H61" s="146"/>
      <c r="J61" s="144"/>
    </row>
    <row r="62" spans="1:11" x14ac:dyDescent="0.25">
      <c r="A62" s="28"/>
      <c r="B62" s="35" t="s">
        <v>56</v>
      </c>
      <c r="C62" s="4"/>
      <c r="D62" s="157"/>
      <c r="E62" s="158"/>
      <c r="F62" s="159"/>
      <c r="G62" s="133"/>
      <c r="H62" s="146"/>
    </row>
    <row r="63" spans="1:11" x14ac:dyDescent="0.25">
      <c r="A63" s="28" t="s">
        <v>7</v>
      </c>
      <c r="B63" s="24" t="s">
        <v>97</v>
      </c>
      <c r="C63" s="4"/>
      <c r="D63" s="3">
        <v>0</v>
      </c>
      <c r="E63" s="3">
        <v>3</v>
      </c>
      <c r="F63" s="3">
        <v>7</v>
      </c>
      <c r="G63" s="133">
        <f>+G64+G65</f>
        <v>81230387</v>
      </c>
      <c r="H63" s="148">
        <v>81230387</v>
      </c>
      <c r="J63" s="144"/>
      <c r="K63" s="144"/>
    </row>
    <row r="64" spans="1:11" x14ac:dyDescent="0.25">
      <c r="A64" s="28" t="s">
        <v>59</v>
      </c>
      <c r="B64" s="26" t="s">
        <v>57</v>
      </c>
      <c r="C64" s="4"/>
      <c r="D64" s="3">
        <v>0</v>
      </c>
      <c r="E64" s="3">
        <v>3</v>
      </c>
      <c r="F64" s="3">
        <v>8</v>
      </c>
      <c r="G64" s="133">
        <v>81230387</v>
      </c>
      <c r="H64" s="148">
        <v>81230387</v>
      </c>
      <c r="J64" s="144"/>
      <c r="K64" s="144"/>
    </row>
    <row r="65" spans="1:11" x14ac:dyDescent="0.25">
      <c r="A65" s="28" t="s">
        <v>60</v>
      </c>
      <c r="B65" s="26" t="s">
        <v>84</v>
      </c>
      <c r="C65" s="4"/>
      <c r="D65" s="3">
        <v>0</v>
      </c>
      <c r="E65" s="3">
        <v>3</v>
      </c>
      <c r="F65" s="3">
        <v>9</v>
      </c>
      <c r="G65" s="133"/>
      <c r="H65" s="148"/>
      <c r="J65" s="144"/>
      <c r="K65" s="144"/>
    </row>
    <row r="66" spans="1:11" x14ac:dyDescent="0.25">
      <c r="A66" s="42" t="s">
        <v>8</v>
      </c>
      <c r="B66" s="24" t="s">
        <v>61</v>
      </c>
      <c r="C66" s="5"/>
      <c r="D66" s="3">
        <v>0</v>
      </c>
      <c r="E66" s="3">
        <v>4</v>
      </c>
      <c r="F66" s="3">
        <v>0</v>
      </c>
      <c r="G66" s="133">
        <v>1628645</v>
      </c>
      <c r="H66" s="148">
        <v>1628645</v>
      </c>
    </row>
    <row r="67" spans="1:11" x14ac:dyDescent="0.25">
      <c r="A67" s="19" t="s">
        <v>9</v>
      </c>
      <c r="B67" s="24" t="s">
        <v>98</v>
      </c>
      <c r="C67" s="5"/>
      <c r="D67" s="3">
        <v>0</v>
      </c>
      <c r="E67" s="3">
        <v>4</v>
      </c>
      <c r="F67" s="3">
        <v>1</v>
      </c>
      <c r="G67" s="133">
        <f>+G68+G69</f>
        <v>251839</v>
      </c>
      <c r="H67" s="148">
        <v>251839</v>
      </c>
    </row>
    <row r="68" spans="1:11" x14ac:dyDescent="0.25">
      <c r="A68" s="19" t="s">
        <v>20</v>
      </c>
      <c r="B68" s="26" t="s">
        <v>62</v>
      </c>
      <c r="C68" s="5"/>
      <c r="D68" s="3">
        <v>0</v>
      </c>
      <c r="E68" s="3">
        <v>4</v>
      </c>
      <c r="F68" s="3">
        <v>2</v>
      </c>
      <c r="G68" s="133">
        <v>251839</v>
      </c>
      <c r="H68" s="148">
        <v>251839</v>
      </c>
    </row>
    <row r="69" spans="1:11" x14ac:dyDescent="0.25">
      <c r="A69" s="19" t="s">
        <v>21</v>
      </c>
      <c r="B69" s="26" t="s">
        <v>0</v>
      </c>
      <c r="C69" s="5"/>
      <c r="D69" s="3">
        <v>0</v>
      </c>
      <c r="E69" s="3">
        <v>4</v>
      </c>
      <c r="F69" s="3">
        <v>3</v>
      </c>
      <c r="G69" s="133"/>
      <c r="H69" s="146"/>
    </row>
    <row r="70" spans="1:11" x14ac:dyDescent="0.25">
      <c r="A70" s="19" t="s">
        <v>10</v>
      </c>
      <c r="B70" s="24" t="s">
        <v>103</v>
      </c>
      <c r="C70" s="5"/>
      <c r="D70" s="3">
        <v>0</v>
      </c>
      <c r="E70" s="3">
        <v>4</v>
      </c>
      <c r="F70" s="3">
        <v>4</v>
      </c>
      <c r="G70" s="133"/>
      <c r="H70" s="146"/>
    </row>
    <row r="71" spans="1:11" ht="12.75" customHeight="1" x14ac:dyDescent="0.25">
      <c r="A71" s="19" t="s">
        <v>30</v>
      </c>
      <c r="B71" s="26" t="s">
        <v>94</v>
      </c>
      <c r="C71" s="5"/>
      <c r="D71" s="3">
        <v>0</v>
      </c>
      <c r="E71" s="3">
        <v>4</v>
      </c>
      <c r="F71" s="3">
        <v>5</v>
      </c>
      <c r="G71" s="133"/>
      <c r="H71" s="146"/>
    </row>
    <row r="72" spans="1:11" x14ac:dyDescent="0.25">
      <c r="A72" s="19" t="s">
        <v>31</v>
      </c>
      <c r="B72" s="26" t="s">
        <v>87</v>
      </c>
      <c r="C72" s="4"/>
      <c r="D72" s="3">
        <v>0</v>
      </c>
      <c r="E72" s="3">
        <v>4</v>
      </c>
      <c r="F72" s="3">
        <v>6</v>
      </c>
      <c r="G72" s="133"/>
      <c r="H72" s="146"/>
    </row>
    <row r="73" spans="1:11" x14ac:dyDescent="0.25">
      <c r="A73" s="19" t="s">
        <v>32</v>
      </c>
      <c r="B73" s="26" t="s">
        <v>88</v>
      </c>
      <c r="C73" s="4"/>
      <c r="D73" s="3">
        <v>0</v>
      </c>
      <c r="E73" s="3">
        <v>4</v>
      </c>
      <c r="F73" s="3">
        <v>7</v>
      </c>
      <c r="G73" s="133"/>
      <c r="H73" s="146"/>
    </row>
    <row r="74" spans="1:11" x14ac:dyDescent="0.25">
      <c r="A74" s="19" t="s">
        <v>11</v>
      </c>
      <c r="B74" s="24" t="s">
        <v>99</v>
      </c>
      <c r="C74" s="5"/>
      <c r="D74" s="3">
        <v>0</v>
      </c>
      <c r="E74" s="3">
        <v>4</v>
      </c>
      <c r="F74" s="3">
        <v>8</v>
      </c>
      <c r="G74" s="133">
        <f>+G75+G76</f>
        <v>5074219</v>
      </c>
      <c r="H74" s="148">
        <v>20915100</v>
      </c>
    </row>
    <row r="75" spans="1:11" x14ac:dyDescent="0.25">
      <c r="A75" s="19" t="s">
        <v>63</v>
      </c>
      <c r="B75" s="26" t="s">
        <v>64</v>
      </c>
      <c r="C75" s="4"/>
      <c r="D75" s="3">
        <v>0</v>
      </c>
      <c r="E75" s="3">
        <v>4</v>
      </c>
      <c r="F75" s="3">
        <v>9</v>
      </c>
      <c r="G75" s="133">
        <v>4665603</v>
      </c>
      <c r="H75" s="148">
        <v>20915100</v>
      </c>
    </row>
    <row r="76" spans="1:11" x14ac:dyDescent="0.25">
      <c r="A76" s="19" t="s">
        <v>65</v>
      </c>
      <c r="B76" s="26" t="s">
        <v>66</v>
      </c>
      <c r="C76" s="4"/>
      <c r="D76" s="3">
        <v>0</v>
      </c>
      <c r="E76" s="3">
        <v>5</v>
      </c>
      <c r="F76" s="3">
        <v>0</v>
      </c>
      <c r="G76" s="133">
        <v>408616</v>
      </c>
      <c r="H76" s="148"/>
    </row>
    <row r="77" spans="1:11" x14ac:dyDescent="0.25">
      <c r="A77" s="19" t="s">
        <v>12</v>
      </c>
      <c r="B77" s="24" t="s">
        <v>100</v>
      </c>
      <c r="C77" s="4"/>
      <c r="D77" s="3">
        <v>0</v>
      </c>
      <c r="E77" s="3">
        <v>5</v>
      </c>
      <c r="F77" s="3">
        <v>1</v>
      </c>
      <c r="G77" s="133">
        <f>+G78+G79</f>
        <v>60849714</v>
      </c>
      <c r="H77" s="148">
        <v>77099211</v>
      </c>
    </row>
    <row r="78" spans="1:11" x14ac:dyDescent="0.25">
      <c r="A78" s="19" t="s">
        <v>50</v>
      </c>
      <c r="B78" s="26" t="s">
        <v>67</v>
      </c>
      <c r="C78" s="5"/>
      <c r="D78" s="3">
        <v>0</v>
      </c>
      <c r="E78" s="3">
        <v>5</v>
      </c>
      <c r="F78" s="3">
        <v>2</v>
      </c>
      <c r="G78" s="133">
        <v>60849714</v>
      </c>
      <c r="H78" s="148">
        <v>76655271</v>
      </c>
    </row>
    <row r="79" spans="1:11" x14ac:dyDescent="0.25">
      <c r="A79" s="19" t="s">
        <v>51</v>
      </c>
      <c r="B79" s="26" t="s">
        <v>68</v>
      </c>
      <c r="C79" s="6"/>
      <c r="D79" s="3">
        <v>0</v>
      </c>
      <c r="E79" s="3">
        <v>5</v>
      </c>
      <c r="F79" s="3">
        <v>3</v>
      </c>
      <c r="G79" s="133"/>
      <c r="H79" s="148">
        <v>443940</v>
      </c>
    </row>
    <row r="80" spans="1:11" x14ac:dyDescent="0.25">
      <c r="A80" s="33" t="s">
        <v>69</v>
      </c>
      <c r="B80" s="36" t="s">
        <v>101</v>
      </c>
      <c r="C80" s="6"/>
      <c r="D80" s="3">
        <v>0</v>
      </c>
      <c r="E80" s="3">
        <v>5</v>
      </c>
      <c r="F80" s="3">
        <v>4</v>
      </c>
      <c r="G80" s="142">
        <f>+G63+G66+G67+G70+G74-G77</f>
        <v>27335376</v>
      </c>
      <c r="H80" s="149">
        <v>26926760</v>
      </c>
    </row>
    <row r="81" spans="1:24" x14ac:dyDescent="0.25">
      <c r="A81" s="28"/>
      <c r="B81" s="4"/>
      <c r="C81" s="4"/>
      <c r="D81" s="3"/>
      <c r="E81" s="3"/>
      <c r="F81" s="3"/>
      <c r="G81" s="133"/>
      <c r="H81" s="146"/>
    </row>
    <row r="82" spans="1:24" x14ac:dyDescent="0.25">
      <c r="A82" s="33" t="s">
        <v>58</v>
      </c>
      <c r="B82" s="5" t="s">
        <v>83</v>
      </c>
      <c r="C82" s="5"/>
      <c r="D82" s="3">
        <v>0</v>
      </c>
      <c r="E82" s="3">
        <v>5</v>
      </c>
      <c r="F82" s="3">
        <v>5</v>
      </c>
      <c r="G82" s="142">
        <v>3315526</v>
      </c>
      <c r="H82" s="142">
        <v>3315526</v>
      </c>
    </row>
    <row r="83" spans="1:24" x14ac:dyDescent="0.25">
      <c r="A83" s="28"/>
      <c r="B83" s="5"/>
      <c r="C83" s="5"/>
      <c r="D83" s="3"/>
      <c r="E83" s="3"/>
      <c r="F83" s="3"/>
      <c r="G83" s="133"/>
      <c r="H83" s="146"/>
    </row>
    <row r="84" spans="1:24" x14ac:dyDescent="0.25">
      <c r="A84" s="33" t="s">
        <v>72</v>
      </c>
      <c r="B84" s="5" t="s">
        <v>102</v>
      </c>
      <c r="C84" s="5"/>
      <c r="D84" s="3">
        <v>0</v>
      </c>
      <c r="E84" s="3">
        <v>5</v>
      </c>
      <c r="F84" s="3">
        <v>6</v>
      </c>
      <c r="G84" s="143">
        <f>+G80/G82</f>
        <v>8.2446574088093421</v>
      </c>
      <c r="H84" s="143">
        <v>8.1199999999999992</v>
      </c>
    </row>
    <row r="85" spans="1:24" x14ac:dyDescent="0.25">
      <c r="A85" s="33"/>
      <c r="B85" s="5"/>
      <c r="C85" s="5"/>
      <c r="D85" s="3"/>
      <c r="E85" s="3"/>
      <c r="F85" s="3"/>
      <c r="G85" s="133"/>
      <c r="H85" s="146"/>
    </row>
    <row r="86" spans="1:24" x14ac:dyDescent="0.25">
      <c r="A86" s="33" t="s">
        <v>73</v>
      </c>
      <c r="B86" s="5" t="s">
        <v>82</v>
      </c>
      <c r="C86" s="5"/>
      <c r="D86" s="3">
        <v>0</v>
      </c>
      <c r="E86" s="3">
        <v>5</v>
      </c>
      <c r="F86" s="3">
        <v>7</v>
      </c>
      <c r="G86" s="133"/>
      <c r="H86" s="146"/>
    </row>
    <row r="87" spans="1:24" x14ac:dyDescent="0.25">
      <c r="A87" s="41" t="s">
        <v>7</v>
      </c>
      <c r="B87" s="24" t="s">
        <v>80</v>
      </c>
      <c r="C87" s="5"/>
      <c r="D87" s="3">
        <v>0</v>
      </c>
      <c r="E87" s="3">
        <v>5</v>
      </c>
      <c r="F87" s="3">
        <v>8</v>
      </c>
      <c r="G87" s="148">
        <v>56828810</v>
      </c>
      <c r="H87" s="148">
        <v>56828810</v>
      </c>
    </row>
    <row r="88" spans="1:24" x14ac:dyDescent="0.25">
      <c r="A88" s="41" t="s">
        <v>8</v>
      </c>
      <c r="B88" s="24" t="s">
        <v>81</v>
      </c>
      <c r="C88" s="5"/>
      <c r="D88" s="3">
        <v>0</v>
      </c>
      <c r="E88" s="3">
        <v>5</v>
      </c>
      <c r="F88" s="3">
        <v>9</v>
      </c>
      <c r="G88" s="148">
        <v>56828810</v>
      </c>
      <c r="H88" s="148">
        <v>56828810</v>
      </c>
    </row>
    <row r="89" spans="1:24" x14ac:dyDescent="0.25">
      <c r="A89" s="136"/>
      <c r="B89" s="137"/>
      <c r="C89" s="138"/>
      <c r="D89" s="139"/>
      <c r="E89" s="139"/>
      <c r="F89" s="139"/>
      <c r="G89" s="140"/>
      <c r="H89" s="140"/>
    </row>
    <row r="90" spans="1:24" x14ac:dyDescent="0.25">
      <c r="A90" s="136"/>
      <c r="B90" s="137"/>
      <c r="C90" s="138"/>
      <c r="D90" s="139"/>
      <c r="E90" s="139"/>
      <c r="F90" s="139"/>
      <c r="G90" s="140"/>
      <c r="H90" s="140"/>
    </row>
    <row r="92" spans="1:24" customFormat="1" ht="12" customHeight="1" x14ac:dyDescent="0.25">
      <c r="A92" s="8"/>
      <c r="B92" s="12" t="s">
        <v>294</v>
      </c>
      <c r="C92" s="12"/>
      <c r="D92" s="37"/>
      <c r="E92" s="155" t="s">
        <v>74</v>
      </c>
      <c r="F92" s="155"/>
      <c r="G92" s="156" t="s">
        <v>75</v>
      </c>
      <c r="H92" s="156"/>
      <c r="I92" s="12"/>
      <c r="J92" s="12"/>
      <c r="K92" s="38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customFormat="1" ht="12.75" customHeight="1" x14ac:dyDescent="0.25">
      <c r="A93" s="8"/>
      <c r="B93" s="12" t="s">
        <v>299</v>
      </c>
      <c r="C93" s="12"/>
      <c r="D93" s="12"/>
      <c r="E93" s="1"/>
      <c r="F93" s="1"/>
      <c r="G93" s="153" t="s">
        <v>295</v>
      </c>
      <c r="H93" s="153"/>
      <c r="I93" s="12"/>
      <c r="J93" s="12"/>
      <c r="K93" s="38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6" spans="1:24" x14ac:dyDescent="0.25">
      <c r="E96" s="155" t="s">
        <v>74</v>
      </c>
      <c r="F96" s="155"/>
      <c r="G96" s="156" t="s">
        <v>296</v>
      </c>
      <c r="H96" s="156"/>
    </row>
    <row r="97" spans="7:8" x14ac:dyDescent="0.25">
      <c r="G97" s="156" t="s">
        <v>297</v>
      </c>
      <c r="H97" s="156"/>
    </row>
    <row r="98" spans="7:8" x14ac:dyDescent="0.25">
      <c r="G98" s="153" t="s">
        <v>298</v>
      </c>
      <c r="H98" s="153"/>
    </row>
  </sheetData>
  <mergeCells count="18">
    <mergeCell ref="D46:F46"/>
    <mergeCell ref="G97:H97"/>
    <mergeCell ref="G98:H98"/>
    <mergeCell ref="G11:H11"/>
    <mergeCell ref="E92:F92"/>
    <mergeCell ref="G92:H92"/>
    <mergeCell ref="G93:H93"/>
    <mergeCell ref="E96:F96"/>
    <mergeCell ref="G96:H96"/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A04C-6281-478E-88CD-4E776AD323D5}">
  <dimension ref="A1:K98"/>
  <sheetViews>
    <sheetView topLeftCell="A34" workbookViewId="0">
      <selection activeCell="G47" sqref="G47"/>
    </sheetView>
  </sheetViews>
  <sheetFormatPr defaultColWidth="8.88671875" defaultRowHeight="13.2" x14ac:dyDescent="0.25"/>
  <cols>
    <col min="1" max="1" width="8" style="73" customWidth="1"/>
    <col min="2" max="2" width="85.6640625" style="73" customWidth="1"/>
    <col min="3" max="3" width="8" style="1" customWidth="1"/>
    <col min="4" max="6" width="3" style="1" customWidth="1"/>
    <col min="7" max="7" width="10.6640625" style="1" customWidth="1"/>
    <col min="8" max="8" width="9.88671875" style="1" customWidth="1"/>
    <col min="9" max="9" width="8.88671875" style="1"/>
    <col min="10" max="10" width="14.77734375" style="1" bestFit="1" customWidth="1"/>
    <col min="11" max="11" width="16" style="1" customWidth="1"/>
    <col min="12" max="16384" width="8.88671875" style="1"/>
  </cols>
  <sheetData>
    <row r="1" spans="1:8" x14ac:dyDescent="0.25">
      <c r="A1" s="43" t="s">
        <v>279</v>
      </c>
      <c r="B1" s="44"/>
      <c r="C1" s="59"/>
      <c r="D1" s="59"/>
      <c r="E1" s="68"/>
      <c r="F1" s="68"/>
      <c r="G1" s="54"/>
      <c r="H1" s="53" t="s">
        <v>286</v>
      </c>
    </row>
    <row r="2" spans="1:8" x14ac:dyDescent="0.25">
      <c r="A2" s="45" t="s">
        <v>118</v>
      </c>
      <c r="B2" s="45"/>
      <c r="C2" s="45"/>
      <c r="D2" s="45"/>
      <c r="E2" s="46"/>
      <c r="F2" s="46"/>
      <c r="G2" s="46"/>
      <c r="H2" s="47" t="s">
        <v>105</v>
      </c>
    </row>
    <row r="3" spans="1:8" x14ac:dyDescent="0.25">
      <c r="A3" s="48" t="s">
        <v>280</v>
      </c>
      <c r="B3" s="49"/>
      <c r="C3" s="66"/>
      <c r="D3" s="66"/>
      <c r="E3" s="69"/>
      <c r="F3" s="69"/>
      <c r="G3" s="58"/>
      <c r="H3" s="54" t="s">
        <v>284</v>
      </c>
    </row>
    <row r="4" spans="1:8" x14ac:dyDescent="0.25">
      <c r="A4" s="45" t="s">
        <v>119</v>
      </c>
      <c r="B4" s="45"/>
      <c r="C4" s="45"/>
      <c r="D4" s="45"/>
      <c r="E4" s="46"/>
      <c r="F4" s="46"/>
      <c r="G4" s="46"/>
      <c r="H4" s="47" t="s">
        <v>106</v>
      </c>
    </row>
    <row r="5" spans="1:8" x14ac:dyDescent="0.25">
      <c r="A5" s="51" t="s">
        <v>281</v>
      </c>
      <c r="B5" s="52"/>
      <c r="C5" s="60"/>
      <c r="D5" s="60"/>
      <c r="E5" s="70"/>
      <c r="F5" s="70"/>
      <c r="G5" s="62"/>
      <c r="H5" s="62"/>
    </row>
    <row r="6" spans="1:8" x14ac:dyDescent="0.25">
      <c r="A6" s="45" t="s">
        <v>107</v>
      </c>
      <c r="B6" s="45"/>
      <c r="C6" s="45"/>
      <c r="D6" s="45"/>
      <c r="E6" s="46"/>
      <c r="F6" s="46"/>
      <c r="G6" s="46"/>
      <c r="H6" s="47" t="s">
        <v>108</v>
      </c>
    </row>
    <row r="7" spans="1:8" x14ac:dyDescent="0.25">
      <c r="A7" s="48" t="s">
        <v>283</v>
      </c>
      <c r="B7" s="48"/>
      <c r="C7" s="63"/>
      <c r="D7" s="63"/>
      <c r="E7" s="50"/>
      <c r="F7" s="69"/>
      <c r="G7" s="58"/>
      <c r="H7" s="54" t="s">
        <v>285</v>
      </c>
    </row>
    <row r="8" spans="1:8" x14ac:dyDescent="0.25">
      <c r="A8" s="45" t="s">
        <v>109</v>
      </c>
      <c r="B8" s="45"/>
      <c r="C8" s="45"/>
      <c r="D8" s="45"/>
      <c r="E8" s="46"/>
      <c r="F8" s="46"/>
      <c r="G8" s="46"/>
      <c r="H8" s="47" t="s">
        <v>110</v>
      </c>
    </row>
    <row r="9" spans="1:8" x14ac:dyDescent="0.25">
      <c r="A9" s="55" t="s">
        <v>282</v>
      </c>
      <c r="B9" s="55"/>
      <c r="C9" s="56"/>
      <c r="D9" s="56"/>
      <c r="E9" s="71"/>
      <c r="F9" s="71"/>
      <c r="G9" s="64"/>
      <c r="H9" s="64" t="s">
        <v>287</v>
      </c>
    </row>
    <row r="10" spans="1:8" x14ac:dyDescent="0.25">
      <c r="A10" s="45" t="s">
        <v>111</v>
      </c>
      <c r="B10" s="45"/>
      <c r="C10" s="45"/>
      <c r="D10" s="45"/>
      <c r="E10" s="47"/>
      <c r="F10" s="47"/>
      <c r="G10" s="47"/>
      <c r="H10" s="47" t="s">
        <v>112</v>
      </c>
    </row>
    <row r="11" spans="1:8" x14ac:dyDescent="0.25">
      <c r="A11" s="57" t="s">
        <v>289</v>
      </c>
      <c r="B11" s="57"/>
      <c r="C11" s="65"/>
      <c r="D11" s="65"/>
      <c r="E11" s="69"/>
      <c r="F11" s="69"/>
      <c r="G11" s="154" t="s">
        <v>288</v>
      </c>
      <c r="H11" s="154"/>
    </row>
    <row r="12" spans="1:8" x14ac:dyDescent="0.25">
      <c r="A12" s="45" t="s">
        <v>113</v>
      </c>
      <c r="B12" s="45"/>
      <c r="C12" s="45"/>
      <c r="D12" s="45"/>
      <c r="E12" s="47"/>
      <c r="F12" s="47"/>
      <c r="G12" s="47"/>
      <c r="H12" s="47" t="s">
        <v>114</v>
      </c>
    </row>
    <row r="15" spans="1:8" x14ac:dyDescent="0.25">
      <c r="A15" s="160" t="s">
        <v>120</v>
      </c>
      <c r="B15" s="160"/>
      <c r="C15" s="160"/>
      <c r="D15" s="160"/>
      <c r="E15" s="160"/>
      <c r="F15" s="160"/>
      <c r="G15" s="160"/>
      <c r="H15" s="160"/>
    </row>
    <row r="16" spans="1:8" x14ac:dyDescent="0.25">
      <c r="A16" s="176" t="s">
        <v>121</v>
      </c>
      <c r="B16" s="177"/>
      <c r="C16" s="12"/>
      <c r="D16" s="10"/>
      <c r="E16" s="10"/>
      <c r="F16" s="10"/>
      <c r="G16" s="12"/>
      <c r="H16" s="72"/>
    </row>
    <row r="17" spans="1:10" x14ac:dyDescent="0.25">
      <c r="A17" s="162" t="s">
        <v>291</v>
      </c>
      <c r="B17" s="162"/>
      <c r="C17" s="162"/>
      <c r="D17" s="162"/>
      <c r="E17" s="162"/>
      <c r="F17" s="162"/>
      <c r="G17" s="162"/>
      <c r="H17" s="162"/>
    </row>
    <row r="18" spans="1:10" x14ac:dyDescent="0.25">
      <c r="B18" s="74"/>
      <c r="C18" s="67"/>
      <c r="D18" s="67"/>
      <c r="E18" s="67"/>
      <c r="F18" s="67"/>
      <c r="G18" s="67"/>
      <c r="H18" s="75" t="s">
        <v>76</v>
      </c>
    </row>
    <row r="19" spans="1:10" ht="52.8" x14ac:dyDescent="0.25">
      <c r="A19" s="76" t="s">
        <v>1</v>
      </c>
      <c r="B19" s="77" t="s">
        <v>2</v>
      </c>
      <c r="C19" s="16" t="s">
        <v>89</v>
      </c>
      <c r="D19" s="178" t="s">
        <v>3</v>
      </c>
      <c r="E19" s="174"/>
      <c r="F19" s="175"/>
      <c r="G19" s="18" t="s">
        <v>292</v>
      </c>
      <c r="H19" s="18" t="s">
        <v>293</v>
      </c>
    </row>
    <row r="20" spans="1:10" x14ac:dyDescent="0.25">
      <c r="A20" s="78">
        <v>1</v>
      </c>
      <c r="B20" s="79">
        <v>2</v>
      </c>
      <c r="C20" s="21">
        <v>3</v>
      </c>
      <c r="D20" s="173">
        <v>4</v>
      </c>
      <c r="E20" s="174"/>
      <c r="F20" s="175"/>
      <c r="G20" s="22">
        <v>5</v>
      </c>
      <c r="H20" s="23">
        <v>6</v>
      </c>
    </row>
    <row r="21" spans="1:10" x14ac:dyDescent="0.25">
      <c r="A21" s="78"/>
      <c r="B21" s="80" t="s">
        <v>122</v>
      </c>
      <c r="C21" s="21"/>
      <c r="D21" s="173"/>
      <c r="E21" s="174"/>
      <c r="F21" s="175"/>
      <c r="G21" s="22"/>
      <c r="H21" s="23"/>
    </row>
    <row r="22" spans="1:10" x14ac:dyDescent="0.25">
      <c r="A22" s="33" t="s">
        <v>71</v>
      </c>
      <c r="B22" s="81" t="s">
        <v>123</v>
      </c>
      <c r="C22" s="5"/>
      <c r="D22" s="3">
        <v>2</v>
      </c>
      <c r="E22" s="3">
        <v>0</v>
      </c>
      <c r="F22" s="3">
        <v>1</v>
      </c>
      <c r="G22" s="133">
        <f>+G23+G27+G28+G33+G37+G38</f>
        <v>846807</v>
      </c>
      <c r="H22" s="133">
        <f>+H23+H27+H28+H33+H37+H38</f>
        <v>374670</v>
      </c>
    </row>
    <row r="23" spans="1:10" x14ac:dyDescent="0.25">
      <c r="A23" s="28" t="s">
        <v>7</v>
      </c>
      <c r="B23" s="82" t="s">
        <v>124</v>
      </c>
      <c r="C23" s="5"/>
      <c r="D23" s="3">
        <v>2</v>
      </c>
      <c r="E23" s="3">
        <v>0</v>
      </c>
      <c r="F23" s="3">
        <v>2</v>
      </c>
      <c r="G23" s="133"/>
      <c r="H23" s="133"/>
    </row>
    <row r="24" spans="1:10" x14ac:dyDescent="0.25">
      <c r="A24" s="28" t="s">
        <v>59</v>
      </c>
      <c r="B24" s="82" t="s">
        <v>125</v>
      </c>
      <c r="C24" s="5"/>
      <c r="D24" s="3">
        <v>2</v>
      </c>
      <c r="E24" s="3">
        <v>0</v>
      </c>
      <c r="F24" s="3">
        <v>3</v>
      </c>
      <c r="G24" s="133"/>
      <c r="H24" s="133"/>
    </row>
    <row r="25" spans="1:10" x14ac:dyDescent="0.25">
      <c r="A25" s="28" t="s">
        <v>60</v>
      </c>
      <c r="B25" s="82" t="s">
        <v>126</v>
      </c>
      <c r="C25" s="5"/>
      <c r="D25" s="3">
        <v>2</v>
      </c>
      <c r="E25" s="3">
        <v>0</v>
      </c>
      <c r="F25" s="3">
        <v>4</v>
      </c>
      <c r="G25" s="133"/>
      <c r="H25" s="133"/>
      <c r="J25" s="144"/>
    </row>
    <row r="26" spans="1:10" x14ac:dyDescent="0.25">
      <c r="A26" s="28" t="s">
        <v>127</v>
      </c>
      <c r="B26" s="82" t="s">
        <v>128</v>
      </c>
      <c r="C26" s="5"/>
      <c r="D26" s="3">
        <v>2</v>
      </c>
      <c r="E26" s="3">
        <v>0</v>
      </c>
      <c r="F26" s="3">
        <v>5</v>
      </c>
      <c r="G26" s="133"/>
      <c r="H26" s="133"/>
    </row>
    <row r="27" spans="1:10" x14ac:dyDescent="0.25">
      <c r="A27" s="28" t="s">
        <v>8</v>
      </c>
      <c r="B27" s="82" t="s">
        <v>129</v>
      </c>
      <c r="C27" s="5"/>
      <c r="D27" s="3">
        <v>2</v>
      </c>
      <c r="E27" s="3">
        <v>0</v>
      </c>
      <c r="F27" s="3">
        <v>6</v>
      </c>
      <c r="G27" s="133">
        <v>192613</v>
      </c>
      <c r="H27" s="133">
        <v>344670</v>
      </c>
      <c r="J27" s="144"/>
    </row>
    <row r="28" spans="1:10" x14ac:dyDescent="0.25">
      <c r="A28" s="28" t="s">
        <v>9</v>
      </c>
      <c r="B28" s="82" t="s">
        <v>130</v>
      </c>
      <c r="C28" s="5"/>
      <c r="D28" s="3">
        <v>2</v>
      </c>
      <c r="E28" s="3">
        <v>0</v>
      </c>
      <c r="F28" s="3">
        <v>7</v>
      </c>
      <c r="G28" s="133"/>
      <c r="H28" s="133">
        <f>SUM(H29:H31)</f>
        <v>30000</v>
      </c>
    </row>
    <row r="29" spans="1:10" x14ac:dyDescent="0.25">
      <c r="A29" s="28" t="s">
        <v>20</v>
      </c>
      <c r="B29" s="82" t="s">
        <v>131</v>
      </c>
      <c r="C29" s="5"/>
      <c r="D29" s="3">
        <v>2</v>
      </c>
      <c r="E29" s="3">
        <v>0</v>
      </c>
      <c r="F29" s="3">
        <v>8</v>
      </c>
      <c r="G29" s="133"/>
      <c r="H29" s="133"/>
    </row>
    <row r="30" spans="1:10" x14ac:dyDescent="0.25">
      <c r="A30" s="28" t="s">
        <v>21</v>
      </c>
      <c r="B30" s="82" t="s">
        <v>132</v>
      </c>
      <c r="C30" s="5"/>
      <c r="D30" s="3">
        <v>2</v>
      </c>
      <c r="E30" s="3">
        <v>0</v>
      </c>
      <c r="F30" s="3">
        <v>9</v>
      </c>
      <c r="G30" s="133"/>
      <c r="H30" s="133"/>
    </row>
    <row r="31" spans="1:10" x14ac:dyDescent="0.25">
      <c r="A31" s="28" t="s">
        <v>133</v>
      </c>
      <c r="B31" s="82" t="s">
        <v>134</v>
      </c>
      <c r="C31" s="5"/>
      <c r="D31" s="3">
        <v>2</v>
      </c>
      <c r="E31" s="3">
        <v>1</v>
      </c>
      <c r="F31" s="3">
        <v>0</v>
      </c>
      <c r="G31" s="133"/>
      <c r="H31" s="133">
        <v>30000</v>
      </c>
    </row>
    <row r="32" spans="1:10" x14ac:dyDescent="0.25">
      <c r="A32" s="28" t="s">
        <v>135</v>
      </c>
      <c r="B32" s="82" t="s">
        <v>136</v>
      </c>
      <c r="C32" s="5"/>
      <c r="D32" s="3">
        <v>2</v>
      </c>
      <c r="E32" s="3">
        <v>1</v>
      </c>
      <c r="F32" s="3">
        <v>1</v>
      </c>
      <c r="G32" s="133"/>
      <c r="H32" s="133"/>
    </row>
    <row r="33" spans="1:11" x14ac:dyDescent="0.25">
      <c r="A33" s="28" t="s">
        <v>10</v>
      </c>
      <c r="B33" s="82" t="s">
        <v>137</v>
      </c>
      <c r="C33" s="5"/>
      <c r="D33" s="3">
        <v>2</v>
      </c>
      <c r="E33" s="3">
        <v>1</v>
      </c>
      <c r="F33" s="3">
        <v>2</v>
      </c>
      <c r="G33" s="133">
        <f>SUM(G34:G38)</f>
        <v>654194</v>
      </c>
      <c r="H33" s="133">
        <f>SUM(H34:H38)</f>
        <v>0</v>
      </c>
    </row>
    <row r="34" spans="1:11" x14ac:dyDescent="0.25">
      <c r="A34" s="28" t="s">
        <v>30</v>
      </c>
      <c r="B34" s="82" t="s">
        <v>138</v>
      </c>
      <c r="C34" s="5"/>
      <c r="D34" s="3">
        <v>2</v>
      </c>
      <c r="E34" s="3">
        <v>1</v>
      </c>
      <c r="F34" s="3">
        <v>3</v>
      </c>
      <c r="G34" s="133">
        <v>654194</v>
      </c>
      <c r="H34" s="133"/>
    </row>
    <row r="35" spans="1:11" x14ac:dyDescent="0.25">
      <c r="A35" s="28" t="s">
        <v>31</v>
      </c>
      <c r="B35" s="82" t="s">
        <v>139</v>
      </c>
      <c r="C35" s="5"/>
      <c r="D35" s="3">
        <v>2</v>
      </c>
      <c r="E35" s="3">
        <v>1</v>
      </c>
      <c r="F35" s="3">
        <v>4</v>
      </c>
      <c r="G35" s="133"/>
      <c r="H35" s="133"/>
    </row>
    <row r="36" spans="1:11" x14ac:dyDescent="0.25">
      <c r="A36" s="28" t="s">
        <v>32</v>
      </c>
      <c r="B36" s="82" t="s">
        <v>140</v>
      </c>
      <c r="C36" s="5"/>
      <c r="D36" s="3">
        <v>2</v>
      </c>
      <c r="E36" s="3">
        <v>1</v>
      </c>
      <c r="F36" s="3">
        <v>5</v>
      </c>
      <c r="G36" s="133"/>
      <c r="H36" s="133"/>
    </row>
    <row r="37" spans="1:11" x14ac:dyDescent="0.25">
      <c r="A37" s="28" t="s">
        <v>11</v>
      </c>
      <c r="B37" s="82" t="s">
        <v>141</v>
      </c>
      <c r="C37" s="5"/>
      <c r="D37" s="3">
        <v>2</v>
      </c>
      <c r="E37" s="3">
        <v>1</v>
      </c>
      <c r="F37" s="3">
        <v>6</v>
      </c>
      <c r="G37" s="133"/>
      <c r="H37" s="133"/>
    </row>
    <row r="38" spans="1:11" x14ac:dyDescent="0.25">
      <c r="A38" s="28" t="s">
        <v>12</v>
      </c>
      <c r="B38" s="82" t="s">
        <v>142</v>
      </c>
      <c r="C38" s="5"/>
      <c r="D38" s="3">
        <v>2</v>
      </c>
      <c r="E38" s="3">
        <v>1</v>
      </c>
      <c r="F38" s="3">
        <v>7</v>
      </c>
      <c r="G38" s="133"/>
      <c r="H38" s="133"/>
    </row>
    <row r="39" spans="1:11" x14ac:dyDescent="0.25">
      <c r="A39" s="28"/>
      <c r="B39" s="83"/>
      <c r="C39" s="5"/>
      <c r="D39" s="157"/>
      <c r="E39" s="158"/>
      <c r="F39" s="159"/>
      <c r="G39" s="133"/>
      <c r="H39" s="133"/>
    </row>
    <row r="40" spans="1:11" x14ac:dyDescent="0.25">
      <c r="A40" s="33" t="s">
        <v>70</v>
      </c>
      <c r="B40" s="84" t="s">
        <v>143</v>
      </c>
      <c r="C40" s="4"/>
      <c r="D40" s="3">
        <v>2</v>
      </c>
      <c r="E40" s="3">
        <v>1</v>
      </c>
      <c r="F40" s="3">
        <v>8</v>
      </c>
      <c r="G40" s="133">
        <f>+G41+G44+G45+G46+G52+G58+G47</f>
        <v>438191</v>
      </c>
      <c r="H40" s="133">
        <f>+H41+H44+H45+H46+H52+H58</f>
        <v>722490</v>
      </c>
    </row>
    <row r="41" spans="1:11" x14ac:dyDescent="0.25">
      <c r="A41" s="41" t="s">
        <v>7</v>
      </c>
      <c r="B41" s="85" t="s">
        <v>144</v>
      </c>
      <c r="C41" s="86"/>
      <c r="D41" s="3">
        <v>2</v>
      </c>
      <c r="E41" s="3">
        <v>1</v>
      </c>
      <c r="F41" s="3">
        <v>9</v>
      </c>
      <c r="G41" s="133">
        <v>321508</v>
      </c>
      <c r="H41" s="133">
        <v>316037</v>
      </c>
      <c r="J41" s="145"/>
      <c r="K41" s="144"/>
    </row>
    <row r="42" spans="1:11" x14ac:dyDescent="0.25">
      <c r="A42" s="41" t="s">
        <v>8</v>
      </c>
      <c r="B42" s="85" t="s">
        <v>145</v>
      </c>
      <c r="C42" s="4"/>
      <c r="D42" s="3">
        <v>2</v>
      </c>
      <c r="E42" s="3">
        <v>2</v>
      </c>
      <c r="F42" s="3">
        <v>0</v>
      </c>
      <c r="G42" s="133"/>
      <c r="H42" s="133"/>
      <c r="J42" s="145"/>
    </row>
    <row r="43" spans="1:11" x14ac:dyDescent="0.25">
      <c r="A43" s="41" t="s">
        <v>9</v>
      </c>
      <c r="B43" s="85" t="s">
        <v>146</v>
      </c>
      <c r="C43" s="4"/>
      <c r="D43" s="3">
        <v>2</v>
      </c>
      <c r="E43" s="3">
        <v>2</v>
      </c>
      <c r="F43" s="3">
        <v>1</v>
      </c>
      <c r="G43" s="133"/>
      <c r="H43" s="133"/>
      <c r="J43" s="145"/>
      <c r="K43" s="144"/>
    </row>
    <row r="44" spans="1:11" x14ac:dyDescent="0.25">
      <c r="A44" s="41" t="s">
        <v>10</v>
      </c>
      <c r="B44" s="85" t="s">
        <v>147</v>
      </c>
      <c r="C44" s="5"/>
      <c r="D44" s="3">
        <v>2</v>
      </c>
      <c r="E44" s="3">
        <v>2</v>
      </c>
      <c r="F44" s="3">
        <v>2</v>
      </c>
      <c r="G44" s="133">
        <v>10800</v>
      </c>
      <c r="H44" s="133">
        <v>10800</v>
      </c>
    </row>
    <row r="45" spans="1:11" x14ac:dyDescent="0.25">
      <c r="A45" s="41" t="s">
        <v>11</v>
      </c>
      <c r="B45" s="83" t="s">
        <v>148</v>
      </c>
      <c r="C45" s="4"/>
      <c r="D45" s="3">
        <v>2</v>
      </c>
      <c r="E45" s="3">
        <v>2</v>
      </c>
      <c r="F45" s="3">
        <v>3</v>
      </c>
      <c r="G45" s="133">
        <v>40769</v>
      </c>
      <c r="H45" s="133">
        <v>44169</v>
      </c>
    </row>
    <row r="46" spans="1:11" x14ac:dyDescent="0.25">
      <c r="A46" s="41" t="s">
        <v>12</v>
      </c>
      <c r="B46" s="83" t="s">
        <v>149</v>
      </c>
      <c r="C46" s="4"/>
      <c r="D46" s="3">
        <v>2</v>
      </c>
      <c r="E46" s="3">
        <v>2</v>
      </c>
      <c r="F46" s="3">
        <v>4</v>
      </c>
      <c r="G46" s="133">
        <v>18425</v>
      </c>
      <c r="H46" s="133">
        <v>19110</v>
      </c>
    </row>
    <row r="47" spans="1:11" x14ac:dyDescent="0.25">
      <c r="A47" s="28" t="s">
        <v>13</v>
      </c>
      <c r="B47" s="82" t="s">
        <v>150</v>
      </c>
      <c r="C47" s="4"/>
      <c r="D47" s="3">
        <v>2</v>
      </c>
      <c r="E47" s="3">
        <v>2</v>
      </c>
      <c r="F47" s="3">
        <v>5</v>
      </c>
      <c r="G47" s="133">
        <f>SUM(G48:G51)</f>
        <v>10874</v>
      </c>
      <c r="H47" s="133"/>
    </row>
    <row r="48" spans="1:11" x14ac:dyDescent="0.25">
      <c r="A48" s="28" t="s">
        <v>151</v>
      </c>
      <c r="B48" s="82" t="s">
        <v>152</v>
      </c>
      <c r="C48" s="4"/>
      <c r="D48" s="3">
        <v>2</v>
      </c>
      <c r="E48" s="3">
        <v>2</v>
      </c>
      <c r="F48" s="3">
        <v>6</v>
      </c>
      <c r="G48" s="133"/>
      <c r="H48" s="133"/>
    </row>
    <row r="49" spans="1:10" x14ac:dyDescent="0.25">
      <c r="A49" s="28" t="s">
        <v>153</v>
      </c>
      <c r="B49" s="82" t="s">
        <v>154</v>
      </c>
      <c r="C49" s="4"/>
      <c r="D49" s="3">
        <v>2</v>
      </c>
      <c r="E49" s="3">
        <v>2</v>
      </c>
      <c r="F49" s="3">
        <v>7</v>
      </c>
      <c r="G49" s="133"/>
      <c r="H49" s="133"/>
    </row>
    <row r="50" spans="1:10" x14ac:dyDescent="0.25">
      <c r="A50" s="28" t="s">
        <v>155</v>
      </c>
      <c r="B50" s="82" t="s">
        <v>156</v>
      </c>
      <c r="C50" s="4"/>
      <c r="D50" s="3">
        <v>2</v>
      </c>
      <c r="E50" s="3">
        <v>2</v>
      </c>
      <c r="F50" s="3">
        <v>8</v>
      </c>
      <c r="G50" s="133">
        <v>10874</v>
      </c>
      <c r="H50" s="133"/>
    </row>
    <row r="51" spans="1:10" x14ac:dyDescent="0.25">
      <c r="A51" s="28" t="s">
        <v>157</v>
      </c>
      <c r="B51" s="82" t="s">
        <v>158</v>
      </c>
      <c r="C51" s="4"/>
      <c r="D51" s="3">
        <v>2</v>
      </c>
      <c r="E51" s="3">
        <v>2</v>
      </c>
      <c r="F51" s="3">
        <v>9</v>
      </c>
      <c r="G51" s="133"/>
      <c r="H51" s="133"/>
    </row>
    <row r="52" spans="1:10" x14ac:dyDescent="0.25">
      <c r="A52" s="28" t="s">
        <v>15</v>
      </c>
      <c r="B52" s="82" t="s">
        <v>159</v>
      </c>
      <c r="C52" s="4"/>
      <c r="D52" s="3">
        <v>2</v>
      </c>
      <c r="E52" s="3">
        <v>3</v>
      </c>
      <c r="F52" s="3">
        <v>0</v>
      </c>
      <c r="G52" s="133"/>
      <c r="H52" s="133">
        <f>SUM(H53:H55)</f>
        <v>292552</v>
      </c>
    </row>
    <row r="53" spans="1:10" x14ac:dyDescent="0.25">
      <c r="A53" s="28" t="s">
        <v>37</v>
      </c>
      <c r="B53" s="82" t="s">
        <v>160</v>
      </c>
      <c r="C53" s="4"/>
      <c r="D53" s="3">
        <v>2</v>
      </c>
      <c r="E53" s="3">
        <v>3</v>
      </c>
      <c r="F53" s="3">
        <v>1</v>
      </c>
      <c r="G53" s="133"/>
      <c r="H53" s="133">
        <v>292552</v>
      </c>
    </row>
    <row r="54" spans="1:10" x14ac:dyDescent="0.25">
      <c r="A54" s="28" t="s">
        <v>38</v>
      </c>
      <c r="B54" s="82" t="s">
        <v>161</v>
      </c>
      <c r="C54" s="4"/>
      <c r="D54" s="3">
        <v>2</v>
      </c>
      <c r="E54" s="3">
        <v>3</v>
      </c>
      <c r="F54" s="3">
        <v>2</v>
      </c>
      <c r="G54" s="133"/>
      <c r="H54" s="133"/>
    </row>
    <row r="55" spans="1:10" x14ac:dyDescent="0.25">
      <c r="A55" s="28" t="s">
        <v>39</v>
      </c>
      <c r="B55" s="82" t="s">
        <v>162</v>
      </c>
      <c r="C55" s="4"/>
      <c r="D55" s="3">
        <v>2</v>
      </c>
      <c r="E55" s="3">
        <v>3</v>
      </c>
      <c r="F55" s="3">
        <v>3</v>
      </c>
      <c r="G55" s="133"/>
      <c r="H55" s="133"/>
    </row>
    <row r="56" spans="1:10" x14ac:dyDescent="0.25">
      <c r="A56" s="28" t="s">
        <v>163</v>
      </c>
      <c r="B56" s="82" t="s">
        <v>164</v>
      </c>
      <c r="C56" s="4"/>
      <c r="D56" s="3">
        <v>2</v>
      </c>
      <c r="E56" s="3">
        <v>3</v>
      </c>
      <c r="F56" s="3">
        <v>4</v>
      </c>
      <c r="G56" s="133"/>
      <c r="H56" s="133"/>
    </row>
    <row r="57" spans="1:10" x14ac:dyDescent="0.25">
      <c r="A57" s="28" t="s">
        <v>165</v>
      </c>
      <c r="B57" s="82" t="s">
        <v>166</v>
      </c>
      <c r="C57" s="4"/>
      <c r="D57" s="3">
        <v>2</v>
      </c>
      <c r="E57" s="3">
        <v>3</v>
      </c>
      <c r="F57" s="3">
        <v>5</v>
      </c>
      <c r="G57" s="133"/>
      <c r="H57" s="133"/>
    </row>
    <row r="58" spans="1:10" x14ac:dyDescent="0.25">
      <c r="A58" s="28" t="s">
        <v>167</v>
      </c>
      <c r="B58" s="82" t="s">
        <v>168</v>
      </c>
      <c r="C58" s="4"/>
      <c r="D58" s="3">
        <v>2</v>
      </c>
      <c r="E58" s="3">
        <v>3</v>
      </c>
      <c r="F58" s="3">
        <v>6</v>
      </c>
      <c r="G58" s="133">
        <v>35815</v>
      </c>
      <c r="H58" s="133">
        <v>39822</v>
      </c>
      <c r="J58" s="145"/>
    </row>
    <row r="59" spans="1:10" x14ac:dyDescent="0.25">
      <c r="A59" s="41"/>
      <c r="B59" s="83"/>
      <c r="C59" s="4"/>
      <c r="D59" s="157"/>
      <c r="E59" s="158"/>
      <c r="F59" s="159"/>
      <c r="G59" s="133"/>
      <c r="H59" s="133"/>
      <c r="J59" s="145"/>
    </row>
    <row r="60" spans="1:10" x14ac:dyDescent="0.25">
      <c r="A60" s="87" t="s">
        <v>169</v>
      </c>
      <c r="B60" s="80" t="s">
        <v>170</v>
      </c>
      <c r="C60" s="4"/>
      <c r="D60" s="3">
        <v>2</v>
      </c>
      <c r="E60" s="3">
        <v>3</v>
      </c>
      <c r="F60" s="3">
        <v>7</v>
      </c>
      <c r="G60" s="133">
        <f>+G22-G40</f>
        <v>408616</v>
      </c>
      <c r="H60" s="133"/>
      <c r="J60" s="145"/>
    </row>
    <row r="61" spans="1:10" x14ac:dyDescent="0.25">
      <c r="A61" s="87" t="s">
        <v>58</v>
      </c>
      <c r="B61" s="80" t="s">
        <v>171</v>
      </c>
      <c r="C61" s="4"/>
      <c r="D61" s="3">
        <v>2</v>
      </c>
      <c r="E61" s="3">
        <v>3</v>
      </c>
      <c r="F61" s="3">
        <v>8</v>
      </c>
      <c r="G61" s="133"/>
      <c r="H61" s="133">
        <f>+H40-H22</f>
        <v>347820</v>
      </c>
      <c r="J61" s="145"/>
    </row>
    <row r="62" spans="1:10" x14ac:dyDescent="0.25">
      <c r="A62" s="87"/>
      <c r="B62" s="80"/>
      <c r="C62" s="4"/>
      <c r="D62" s="157"/>
      <c r="E62" s="158"/>
      <c r="F62" s="159"/>
      <c r="G62" s="133"/>
      <c r="H62" s="133"/>
    </row>
    <row r="63" spans="1:10" x14ac:dyDescent="0.25">
      <c r="A63" s="87" t="s">
        <v>72</v>
      </c>
      <c r="B63" s="80" t="s">
        <v>172</v>
      </c>
      <c r="C63" s="4"/>
      <c r="D63" s="3">
        <v>2</v>
      </c>
      <c r="E63" s="3">
        <v>3</v>
      </c>
      <c r="F63" s="3">
        <v>9</v>
      </c>
      <c r="G63" s="133">
        <f>+G64+G64</f>
        <v>0</v>
      </c>
      <c r="H63" s="133">
        <f>+H64+H64</f>
        <v>0</v>
      </c>
      <c r="J63" s="152"/>
    </row>
    <row r="64" spans="1:10" x14ac:dyDescent="0.25">
      <c r="A64" s="78" t="s">
        <v>7</v>
      </c>
      <c r="B64" s="24" t="s">
        <v>173</v>
      </c>
      <c r="C64" s="4"/>
      <c r="D64" s="3">
        <v>2</v>
      </c>
      <c r="E64" s="3">
        <v>4</v>
      </c>
      <c r="F64" s="3">
        <v>0</v>
      </c>
      <c r="G64" s="133"/>
      <c r="H64" s="133"/>
    </row>
    <row r="65" spans="1:10" x14ac:dyDescent="0.25">
      <c r="A65" s="78" t="s">
        <v>8</v>
      </c>
      <c r="B65" s="24" t="s">
        <v>174</v>
      </c>
      <c r="C65" s="4"/>
      <c r="D65" s="3">
        <v>2</v>
      </c>
      <c r="E65" s="3">
        <v>4</v>
      </c>
      <c r="F65" s="3">
        <v>1</v>
      </c>
      <c r="G65" s="133"/>
      <c r="H65" s="133"/>
      <c r="J65" s="152"/>
    </row>
    <row r="66" spans="1:10" x14ac:dyDescent="0.25">
      <c r="A66" s="28"/>
      <c r="B66" s="81"/>
      <c r="C66" s="5"/>
      <c r="D66" s="157"/>
      <c r="E66" s="158"/>
      <c r="F66" s="159"/>
      <c r="G66" s="133"/>
      <c r="H66" s="133"/>
    </row>
    <row r="67" spans="1:10" x14ac:dyDescent="0.25">
      <c r="A67" s="87" t="s">
        <v>73</v>
      </c>
      <c r="B67" s="80" t="s">
        <v>175</v>
      </c>
      <c r="C67" s="4"/>
      <c r="D67" s="3">
        <v>2</v>
      </c>
      <c r="E67" s="3">
        <v>4</v>
      </c>
      <c r="F67" s="3">
        <v>2</v>
      </c>
      <c r="G67" s="133">
        <f>+G60-G63</f>
        <v>408616</v>
      </c>
      <c r="H67" s="133"/>
    </row>
    <row r="68" spans="1:10" x14ac:dyDescent="0.25">
      <c r="A68" s="87" t="s">
        <v>176</v>
      </c>
      <c r="B68" s="80" t="s">
        <v>177</v>
      </c>
      <c r="C68" s="4"/>
      <c r="D68" s="3">
        <v>2</v>
      </c>
      <c r="E68" s="3">
        <v>4</v>
      </c>
      <c r="F68" s="3">
        <v>3</v>
      </c>
      <c r="G68" s="133"/>
      <c r="H68" s="133">
        <f>+H61-H63</f>
        <v>347820</v>
      </c>
    </row>
    <row r="69" spans="1:10" x14ac:dyDescent="0.25">
      <c r="A69" s="28"/>
      <c r="B69" s="85"/>
      <c r="C69" s="4"/>
      <c r="D69" s="3"/>
      <c r="E69" s="3"/>
      <c r="F69" s="3"/>
      <c r="G69" s="133"/>
      <c r="H69" s="133"/>
    </row>
    <row r="70" spans="1:10" x14ac:dyDescent="0.25">
      <c r="A70" s="87"/>
      <c r="B70" s="80" t="s">
        <v>178</v>
      </c>
      <c r="C70" s="4"/>
      <c r="D70" s="157"/>
      <c r="E70" s="158"/>
      <c r="F70" s="159"/>
      <c r="G70" s="133"/>
      <c r="H70" s="133"/>
    </row>
    <row r="71" spans="1:10" x14ac:dyDescent="0.25">
      <c r="A71" s="87" t="s">
        <v>179</v>
      </c>
      <c r="B71" s="24" t="s">
        <v>180</v>
      </c>
      <c r="C71" s="4"/>
      <c r="D71" s="3">
        <v>2</v>
      </c>
      <c r="E71" s="3">
        <v>4</v>
      </c>
      <c r="F71" s="3">
        <v>4</v>
      </c>
      <c r="G71" s="133"/>
      <c r="H71" s="133"/>
    </row>
    <row r="72" spans="1:10" x14ac:dyDescent="0.25">
      <c r="A72" s="78" t="s">
        <v>7</v>
      </c>
      <c r="B72" s="24" t="s">
        <v>181</v>
      </c>
      <c r="C72" s="4"/>
      <c r="D72" s="3">
        <v>2</v>
      </c>
      <c r="E72" s="3">
        <v>4</v>
      </c>
      <c r="F72" s="3">
        <v>5</v>
      </c>
      <c r="G72" s="133"/>
      <c r="H72" s="133"/>
    </row>
    <row r="73" spans="1:10" ht="26.4" x14ac:dyDescent="0.25">
      <c r="A73" s="78" t="s">
        <v>59</v>
      </c>
      <c r="B73" s="88" t="s">
        <v>182</v>
      </c>
      <c r="C73" s="4"/>
      <c r="D73" s="3">
        <v>2</v>
      </c>
      <c r="E73" s="3">
        <v>4</v>
      </c>
      <c r="F73" s="3">
        <v>6</v>
      </c>
      <c r="G73" s="133"/>
      <c r="H73" s="133"/>
    </row>
    <row r="74" spans="1:10" x14ac:dyDescent="0.25">
      <c r="A74" s="78" t="s">
        <v>60</v>
      </c>
      <c r="B74" s="88" t="s">
        <v>183</v>
      </c>
      <c r="C74" s="4"/>
      <c r="D74" s="3">
        <v>2</v>
      </c>
      <c r="E74" s="3">
        <v>4</v>
      </c>
      <c r="F74" s="3">
        <v>7</v>
      </c>
      <c r="G74" s="133"/>
      <c r="H74" s="133"/>
    </row>
    <row r="75" spans="1:10" x14ac:dyDescent="0.25">
      <c r="A75" s="78" t="s">
        <v>127</v>
      </c>
      <c r="B75" s="88" t="s">
        <v>184</v>
      </c>
      <c r="C75" s="4"/>
      <c r="D75" s="3">
        <v>2</v>
      </c>
      <c r="E75" s="3">
        <v>4</v>
      </c>
      <c r="F75" s="3">
        <v>8</v>
      </c>
      <c r="G75" s="133"/>
      <c r="H75" s="133"/>
    </row>
    <row r="76" spans="1:10" x14ac:dyDescent="0.25">
      <c r="A76" s="78" t="s">
        <v>185</v>
      </c>
      <c r="B76" s="88" t="s">
        <v>186</v>
      </c>
      <c r="C76" s="5"/>
      <c r="D76" s="3">
        <v>2</v>
      </c>
      <c r="E76" s="3">
        <v>4</v>
      </c>
      <c r="F76" s="3">
        <v>9</v>
      </c>
      <c r="G76" s="133"/>
      <c r="H76" s="133"/>
    </row>
    <row r="77" spans="1:10" x14ac:dyDescent="0.25">
      <c r="A77" s="78" t="s">
        <v>8</v>
      </c>
      <c r="B77" s="24" t="s">
        <v>187</v>
      </c>
      <c r="C77" s="4"/>
      <c r="D77" s="3">
        <v>2</v>
      </c>
      <c r="E77" s="3">
        <v>5</v>
      </c>
      <c r="F77" s="3">
        <v>0</v>
      </c>
      <c r="G77" s="133"/>
      <c r="H77" s="133"/>
    </row>
    <row r="78" spans="1:10" x14ac:dyDescent="0.25">
      <c r="A78" s="78" t="s">
        <v>18</v>
      </c>
      <c r="B78" s="88" t="s">
        <v>188</v>
      </c>
      <c r="C78" s="4"/>
      <c r="D78" s="3">
        <v>2</v>
      </c>
      <c r="E78" s="3">
        <v>5</v>
      </c>
      <c r="F78" s="3">
        <v>1</v>
      </c>
      <c r="G78" s="133"/>
      <c r="H78" s="133"/>
    </row>
    <row r="79" spans="1:10" x14ac:dyDescent="0.25">
      <c r="A79" s="78" t="s">
        <v>17</v>
      </c>
      <c r="B79" s="88" t="s">
        <v>189</v>
      </c>
      <c r="C79" s="4"/>
      <c r="D79" s="3">
        <v>2</v>
      </c>
      <c r="E79" s="3">
        <v>5</v>
      </c>
      <c r="F79" s="3">
        <v>2</v>
      </c>
      <c r="G79" s="133"/>
      <c r="H79" s="133"/>
    </row>
    <row r="80" spans="1:10" x14ac:dyDescent="0.25">
      <c r="A80" s="78" t="s">
        <v>190</v>
      </c>
      <c r="B80" s="88" t="s">
        <v>186</v>
      </c>
      <c r="C80" s="4"/>
      <c r="D80" s="3">
        <v>2</v>
      </c>
      <c r="E80" s="3">
        <v>5</v>
      </c>
      <c r="F80" s="3">
        <v>3</v>
      </c>
      <c r="G80" s="133"/>
      <c r="H80" s="133"/>
    </row>
    <row r="81" spans="1:8" x14ac:dyDescent="0.25">
      <c r="A81" s="28"/>
      <c r="B81" s="81"/>
      <c r="C81" s="5"/>
      <c r="D81" s="157"/>
      <c r="E81" s="158"/>
      <c r="F81" s="159"/>
      <c r="G81" s="133"/>
      <c r="H81" s="133"/>
    </row>
    <row r="82" spans="1:8" x14ac:dyDescent="0.25">
      <c r="A82" s="28"/>
      <c r="B82" s="81" t="s">
        <v>191</v>
      </c>
      <c r="C82" s="4"/>
      <c r="D82" s="157"/>
      <c r="E82" s="158"/>
      <c r="F82" s="159"/>
      <c r="G82" s="133"/>
      <c r="H82" s="133"/>
    </row>
    <row r="83" spans="1:8" x14ac:dyDescent="0.25">
      <c r="A83" s="33" t="s">
        <v>192</v>
      </c>
      <c r="B83" s="84" t="s">
        <v>193</v>
      </c>
      <c r="C83" s="4"/>
      <c r="D83" s="3">
        <v>2</v>
      </c>
      <c r="E83" s="3">
        <v>5</v>
      </c>
      <c r="F83" s="3">
        <v>4</v>
      </c>
      <c r="G83" s="133">
        <f>+G67+G71</f>
        <v>408616</v>
      </c>
      <c r="H83" s="133"/>
    </row>
    <row r="84" spans="1:8" x14ac:dyDescent="0.25">
      <c r="A84" s="33" t="s">
        <v>194</v>
      </c>
      <c r="B84" s="84" t="s">
        <v>195</v>
      </c>
      <c r="C84" s="5"/>
      <c r="D84" s="3">
        <v>2</v>
      </c>
      <c r="E84" s="3">
        <v>5</v>
      </c>
      <c r="F84" s="3">
        <v>5</v>
      </c>
      <c r="G84" s="133"/>
      <c r="H84" s="133">
        <f>+H68</f>
        <v>347820</v>
      </c>
    </row>
    <row r="85" spans="1:8" x14ac:dyDescent="0.25">
      <c r="A85" s="28"/>
      <c r="B85" s="85"/>
      <c r="C85" s="4"/>
      <c r="D85" s="157"/>
      <c r="E85" s="158"/>
      <c r="F85" s="159"/>
      <c r="G85" s="133"/>
      <c r="H85" s="133"/>
    </row>
    <row r="86" spans="1:8" x14ac:dyDescent="0.25">
      <c r="A86" s="33" t="s">
        <v>196</v>
      </c>
      <c r="B86" s="80" t="s">
        <v>197</v>
      </c>
      <c r="C86" s="4"/>
      <c r="D86" s="157"/>
      <c r="E86" s="158"/>
      <c r="F86" s="159"/>
      <c r="G86" s="133"/>
      <c r="H86" s="133"/>
    </row>
    <row r="87" spans="1:8" x14ac:dyDescent="0.25">
      <c r="A87" s="28"/>
      <c r="B87" s="88" t="s">
        <v>198</v>
      </c>
      <c r="C87" s="5"/>
      <c r="D87" s="3">
        <v>2</v>
      </c>
      <c r="E87" s="3">
        <v>5</v>
      </c>
      <c r="F87" s="3">
        <v>6</v>
      </c>
      <c r="G87" s="134">
        <f>+G83/'prilog 1'!G82</f>
        <v>0.12324318976838064</v>
      </c>
      <c r="H87" s="134">
        <f>-H84/'[1]prilog 1'!H82</f>
        <v>-0.10490643113641697</v>
      </c>
    </row>
    <row r="88" spans="1:8" x14ac:dyDescent="0.25">
      <c r="A88" s="28"/>
      <c r="B88" s="88" t="s">
        <v>199</v>
      </c>
      <c r="C88" s="4"/>
      <c r="D88" s="3">
        <v>2</v>
      </c>
      <c r="E88" s="3">
        <v>5</v>
      </c>
      <c r="F88" s="3">
        <v>7</v>
      </c>
      <c r="G88" s="133"/>
      <c r="H88" s="133"/>
    </row>
    <row r="89" spans="1:8" x14ac:dyDescent="0.25">
      <c r="A89" s="29"/>
    </row>
    <row r="90" spans="1:8" x14ac:dyDescent="0.25">
      <c r="A90" s="29"/>
    </row>
    <row r="91" spans="1:8" x14ac:dyDescent="0.25">
      <c r="A91" s="29"/>
    </row>
    <row r="92" spans="1:8" ht="16.2" customHeight="1" x14ac:dyDescent="0.25">
      <c r="A92" s="8"/>
      <c r="B92" s="12" t="s">
        <v>294</v>
      </c>
      <c r="C92" s="12"/>
      <c r="D92" s="37"/>
      <c r="E92" s="155" t="s">
        <v>74</v>
      </c>
      <c r="F92" s="155"/>
      <c r="G92" s="156" t="s">
        <v>75</v>
      </c>
      <c r="H92" s="156"/>
    </row>
    <row r="93" spans="1:8" x14ac:dyDescent="0.25">
      <c r="A93" s="8"/>
      <c r="B93" s="12" t="s">
        <v>299</v>
      </c>
      <c r="C93" s="12"/>
      <c r="D93" s="12"/>
      <c r="G93" s="153" t="s">
        <v>295</v>
      </c>
      <c r="H93" s="153"/>
    </row>
    <row r="94" spans="1:8" x14ac:dyDescent="0.25">
      <c r="A94" s="29"/>
      <c r="B94" s="1"/>
    </row>
    <row r="95" spans="1:8" x14ac:dyDescent="0.25">
      <c r="A95" s="29"/>
      <c r="B95" s="1"/>
    </row>
    <row r="96" spans="1:8" ht="13.2" customHeight="1" x14ac:dyDescent="0.25">
      <c r="A96" s="29"/>
      <c r="B96" s="1"/>
      <c r="E96" s="155" t="s">
        <v>74</v>
      </c>
      <c r="F96" s="155"/>
      <c r="G96" s="156" t="s">
        <v>296</v>
      </c>
      <c r="H96" s="156"/>
    </row>
    <row r="97" spans="1:8" ht="13.2" customHeight="1" x14ac:dyDescent="0.25">
      <c r="A97" s="29"/>
      <c r="B97" s="1"/>
      <c r="G97" s="156" t="s">
        <v>297</v>
      </c>
      <c r="H97" s="156"/>
    </row>
    <row r="98" spans="1:8" x14ac:dyDescent="0.25">
      <c r="A98" s="29"/>
      <c r="B98" s="1"/>
      <c r="G98" s="153" t="s">
        <v>298</v>
      </c>
      <c r="H98" s="153"/>
    </row>
  </sheetData>
  <mergeCells count="23">
    <mergeCell ref="G97:H97"/>
    <mergeCell ref="G98:H98"/>
    <mergeCell ref="G11:H11"/>
    <mergeCell ref="E92:F92"/>
    <mergeCell ref="G92:H92"/>
    <mergeCell ref="G93:H93"/>
    <mergeCell ref="E96:F96"/>
    <mergeCell ref="G96:H96"/>
    <mergeCell ref="D21:F21"/>
    <mergeCell ref="A15:H15"/>
    <mergeCell ref="A16:B16"/>
    <mergeCell ref="A17:H17"/>
    <mergeCell ref="D19:F19"/>
    <mergeCell ref="D20:F20"/>
    <mergeCell ref="D82:F82"/>
    <mergeCell ref="D85:F85"/>
    <mergeCell ref="D86:F86"/>
    <mergeCell ref="D39:F39"/>
    <mergeCell ref="D59:F59"/>
    <mergeCell ref="D62:F62"/>
    <mergeCell ref="D66:F66"/>
    <mergeCell ref="D70:F70"/>
    <mergeCell ref="D81:F8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0030-5F14-485E-8204-D387165F2DFC}">
  <dimension ref="A1:H52"/>
  <sheetViews>
    <sheetView topLeftCell="A22" workbookViewId="0">
      <selection activeCell="H36" sqref="H36"/>
    </sheetView>
  </sheetViews>
  <sheetFormatPr defaultColWidth="8.88671875" defaultRowHeight="13.2" x14ac:dyDescent="0.25"/>
  <cols>
    <col min="1" max="1" width="61.33203125" style="1" customWidth="1"/>
    <col min="2" max="3" width="3.109375" style="1" customWidth="1"/>
    <col min="4" max="4" width="3" style="1" customWidth="1"/>
    <col min="5" max="6" width="15" style="1" customWidth="1"/>
    <col min="7" max="7" width="8.88671875" style="1"/>
    <col min="8" max="8" width="10.109375" style="1" bestFit="1" customWidth="1"/>
    <col min="9" max="16384" width="8.88671875" style="1"/>
  </cols>
  <sheetData>
    <row r="1" spans="1:7" x14ac:dyDescent="0.25">
      <c r="A1" s="43" t="s">
        <v>279</v>
      </c>
      <c r="B1" s="59"/>
      <c r="C1" s="59"/>
      <c r="D1" s="68"/>
      <c r="E1" s="54"/>
      <c r="F1" s="53" t="s">
        <v>286</v>
      </c>
    </row>
    <row r="2" spans="1:7" x14ac:dyDescent="0.25">
      <c r="A2" s="45" t="s">
        <v>116</v>
      </c>
      <c r="B2" s="45"/>
      <c r="C2" s="45"/>
      <c r="D2" s="46"/>
      <c r="E2" s="46"/>
      <c r="F2" s="47" t="s">
        <v>105</v>
      </c>
    </row>
    <row r="3" spans="1:7" x14ac:dyDescent="0.25">
      <c r="A3" s="48" t="s">
        <v>280</v>
      </c>
      <c r="B3" s="66"/>
      <c r="C3" s="66"/>
      <c r="D3" s="69"/>
      <c r="E3" s="58"/>
      <c r="F3" s="54" t="s">
        <v>284</v>
      </c>
    </row>
    <row r="4" spans="1:7" x14ac:dyDescent="0.25">
      <c r="A4" s="45" t="s">
        <v>200</v>
      </c>
      <c r="B4" s="45"/>
      <c r="C4" s="45"/>
      <c r="D4" s="46"/>
      <c r="E4" s="46"/>
      <c r="F4" s="47" t="s">
        <v>106</v>
      </c>
    </row>
    <row r="5" spans="1:7" x14ac:dyDescent="0.25">
      <c r="A5" s="51" t="s">
        <v>281</v>
      </c>
      <c r="B5" s="60"/>
      <c r="C5" s="60"/>
      <c r="D5" s="70"/>
      <c r="E5" s="62"/>
      <c r="F5" s="62"/>
    </row>
    <row r="6" spans="1:7" x14ac:dyDescent="0.25">
      <c r="A6" s="45" t="s">
        <v>107</v>
      </c>
      <c r="B6" s="45"/>
      <c r="C6" s="45"/>
      <c r="D6" s="46"/>
      <c r="E6" s="46"/>
      <c r="F6" s="47" t="s">
        <v>108</v>
      </c>
    </row>
    <row r="7" spans="1:7" x14ac:dyDescent="0.25">
      <c r="A7" s="48" t="s">
        <v>283</v>
      </c>
      <c r="B7" s="63"/>
      <c r="C7" s="63"/>
      <c r="D7" s="69"/>
      <c r="E7" s="58"/>
      <c r="F7" s="54" t="s">
        <v>285</v>
      </c>
    </row>
    <row r="8" spans="1:7" x14ac:dyDescent="0.25">
      <c r="A8" s="45" t="s">
        <v>109</v>
      </c>
      <c r="B8" s="45"/>
      <c r="C8" s="45"/>
      <c r="D8" s="46"/>
      <c r="E8" s="46"/>
      <c r="F8" s="47" t="s">
        <v>110</v>
      </c>
    </row>
    <row r="9" spans="1:7" x14ac:dyDescent="0.25">
      <c r="A9" s="55" t="s">
        <v>282</v>
      </c>
      <c r="B9" s="56"/>
      <c r="C9" s="56"/>
      <c r="D9" s="71"/>
      <c r="E9" s="64"/>
      <c r="F9" s="64" t="s">
        <v>287</v>
      </c>
    </row>
    <row r="10" spans="1:7" x14ac:dyDescent="0.25">
      <c r="A10" s="45" t="s">
        <v>111</v>
      </c>
      <c r="B10" s="45"/>
      <c r="C10" s="45"/>
      <c r="D10" s="47"/>
      <c r="E10" s="47"/>
      <c r="F10" s="47" t="s">
        <v>112</v>
      </c>
    </row>
    <row r="11" spans="1:7" x14ac:dyDescent="0.25">
      <c r="A11" s="57" t="s">
        <v>289</v>
      </c>
      <c r="B11" s="65"/>
      <c r="C11" s="65"/>
      <c r="D11" s="69"/>
      <c r="E11" s="54"/>
      <c r="F11" s="54" t="s">
        <v>288</v>
      </c>
      <c r="G11" s="68"/>
    </row>
    <row r="12" spans="1:7" x14ac:dyDescent="0.25">
      <c r="A12" s="45" t="s">
        <v>113</v>
      </c>
      <c r="B12" s="45"/>
      <c r="C12" s="45"/>
      <c r="D12" s="47"/>
      <c r="E12" s="47"/>
      <c r="F12" s="47" t="s">
        <v>114</v>
      </c>
    </row>
    <row r="15" spans="1:7" x14ac:dyDescent="0.25">
      <c r="A15" s="179" t="s">
        <v>201</v>
      </c>
      <c r="B15" s="179"/>
      <c r="C15" s="179"/>
      <c r="D15" s="179"/>
      <c r="E15" s="179"/>
      <c r="F15" s="179"/>
    </row>
    <row r="16" spans="1:7" x14ac:dyDescent="0.25">
      <c r="A16" s="180"/>
      <c r="B16" s="180"/>
      <c r="C16" s="180"/>
      <c r="D16" s="180"/>
      <c r="E16" s="180"/>
    </row>
    <row r="17" spans="1:7" x14ac:dyDescent="0.25">
      <c r="A17" s="162" t="s">
        <v>300</v>
      </c>
      <c r="B17" s="162"/>
      <c r="C17" s="162"/>
      <c r="D17" s="162"/>
      <c r="E17" s="162"/>
      <c r="F17" s="162"/>
    </row>
    <row r="18" spans="1:7" x14ac:dyDescent="0.25">
      <c r="A18" s="89"/>
      <c r="B18" s="90"/>
      <c r="C18" s="90"/>
      <c r="D18" s="90"/>
      <c r="E18" s="72"/>
      <c r="F18" s="40" t="s">
        <v>76</v>
      </c>
      <c r="G18" s="91"/>
    </row>
    <row r="19" spans="1:7" ht="26.4" x14ac:dyDescent="0.25">
      <c r="A19" s="92" t="s">
        <v>2</v>
      </c>
      <c r="B19" s="167" t="s">
        <v>3</v>
      </c>
      <c r="C19" s="181"/>
      <c r="D19" s="182"/>
      <c r="E19" s="93" t="s">
        <v>202</v>
      </c>
      <c r="F19" s="93" t="s">
        <v>203</v>
      </c>
    </row>
    <row r="20" spans="1:7" x14ac:dyDescent="0.25">
      <c r="A20" s="94">
        <v>1</v>
      </c>
      <c r="B20" s="157">
        <v>2</v>
      </c>
      <c r="C20" s="158"/>
      <c r="D20" s="159"/>
      <c r="E20" s="3">
        <v>3</v>
      </c>
      <c r="F20" s="3">
        <v>4</v>
      </c>
    </row>
    <row r="21" spans="1:7" x14ac:dyDescent="0.25">
      <c r="A21" s="94"/>
      <c r="B21" s="157"/>
      <c r="C21" s="158"/>
      <c r="D21" s="159"/>
      <c r="E21" s="3"/>
      <c r="F21" s="3"/>
    </row>
    <row r="22" spans="1:7" x14ac:dyDescent="0.25">
      <c r="A22" s="95" t="s">
        <v>204</v>
      </c>
      <c r="B22" s="3">
        <v>3</v>
      </c>
      <c r="C22" s="3">
        <v>0</v>
      </c>
      <c r="D22" s="3">
        <v>1</v>
      </c>
      <c r="E22" s="149">
        <v>26926760</v>
      </c>
      <c r="F22" s="149">
        <v>27370700</v>
      </c>
    </row>
    <row r="23" spans="1:7" x14ac:dyDescent="0.25">
      <c r="A23" s="95"/>
      <c r="B23" s="157"/>
      <c r="C23" s="158"/>
      <c r="D23" s="159"/>
      <c r="E23" s="148"/>
      <c r="F23" s="148"/>
    </row>
    <row r="24" spans="1:7" x14ac:dyDescent="0.25">
      <c r="A24" s="96" t="s">
        <v>205</v>
      </c>
      <c r="B24" s="3">
        <v>3</v>
      </c>
      <c r="C24" s="3">
        <v>0</v>
      </c>
      <c r="D24" s="3">
        <v>2</v>
      </c>
      <c r="E24" s="148"/>
      <c r="F24" s="148"/>
    </row>
    <row r="25" spans="1:7" x14ac:dyDescent="0.25">
      <c r="A25" s="96" t="s">
        <v>206</v>
      </c>
      <c r="B25" s="3">
        <v>3</v>
      </c>
      <c r="C25" s="3">
        <v>0</v>
      </c>
      <c r="D25" s="3">
        <v>3</v>
      </c>
      <c r="E25" s="148"/>
      <c r="F25" s="148"/>
    </row>
    <row r="26" spans="1:7" ht="26.4" x14ac:dyDescent="0.25">
      <c r="A26" s="95" t="s">
        <v>207</v>
      </c>
      <c r="B26" s="3">
        <v>3</v>
      </c>
      <c r="C26" s="3">
        <v>0</v>
      </c>
      <c r="D26" s="3">
        <v>4</v>
      </c>
      <c r="E26" s="149">
        <f>+E22</f>
        <v>26926760</v>
      </c>
      <c r="F26" s="149">
        <v>27370700</v>
      </c>
    </row>
    <row r="27" spans="1:7" x14ac:dyDescent="0.25">
      <c r="A27" s="95"/>
      <c r="B27" s="157"/>
      <c r="C27" s="158"/>
      <c r="D27" s="159"/>
      <c r="E27" s="148"/>
      <c r="F27" s="148"/>
    </row>
    <row r="28" spans="1:7" x14ac:dyDescent="0.25">
      <c r="A28" s="96" t="s">
        <v>208</v>
      </c>
      <c r="B28" s="3">
        <v>3</v>
      </c>
      <c r="C28" s="3">
        <v>0</v>
      </c>
      <c r="D28" s="3">
        <v>5</v>
      </c>
      <c r="E28" s="148">
        <v>408616</v>
      </c>
      <c r="F28" s="148">
        <v>-443940</v>
      </c>
    </row>
    <row r="29" spans="1:7" x14ac:dyDescent="0.25">
      <c r="A29" s="96" t="s">
        <v>209</v>
      </c>
      <c r="B29" s="3">
        <v>3</v>
      </c>
      <c r="C29" s="3">
        <v>0</v>
      </c>
      <c r="D29" s="3">
        <v>6</v>
      </c>
      <c r="E29" s="148"/>
      <c r="F29" s="148"/>
    </row>
    <row r="30" spans="1:7" x14ac:dyDescent="0.25">
      <c r="A30" s="96" t="s">
        <v>210</v>
      </c>
      <c r="B30" s="3">
        <v>3</v>
      </c>
      <c r="C30" s="3">
        <v>0</v>
      </c>
      <c r="D30" s="3">
        <v>7</v>
      </c>
      <c r="E30" s="149">
        <f>+E28</f>
        <v>408616</v>
      </c>
      <c r="F30" s="149">
        <v>-443940</v>
      </c>
    </row>
    <row r="31" spans="1:7" x14ac:dyDescent="0.25">
      <c r="A31" s="96"/>
      <c r="B31" s="157"/>
      <c r="C31" s="158"/>
      <c r="D31" s="159"/>
      <c r="E31" s="148"/>
      <c r="F31" s="148"/>
    </row>
    <row r="32" spans="1:7" x14ac:dyDescent="0.25">
      <c r="A32" s="96" t="s">
        <v>211</v>
      </c>
      <c r="B32" s="3">
        <v>3</v>
      </c>
      <c r="C32" s="3">
        <v>0</v>
      </c>
      <c r="D32" s="3">
        <v>8</v>
      </c>
      <c r="E32" s="148"/>
      <c r="F32" s="148"/>
    </row>
    <row r="33" spans="1:8" x14ac:dyDescent="0.25">
      <c r="A33" s="96" t="s">
        <v>212</v>
      </c>
      <c r="B33" s="3">
        <v>3</v>
      </c>
      <c r="C33" s="3">
        <v>0</v>
      </c>
      <c r="D33" s="3">
        <v>9</v>
      </c>
      <c r="E33" s="148"/>
      <c r="F33" s="148"/>
    </row>
    <row r="34" spans="1:8" x14ac:dyDescent="0.25">
      <c r="A34" s="96" t="s">
        <v>213</v>
      </c>
      <c r="B34" s="3">
        <v>3</v>
      </c>
      <c r="C34" s="3">
        <v>1</v>
      </c>
      <c r="D34" s="3">
        <v>0</v>
      </c>
      <c r="E34" s="148"/>
      <c r="F34" s="148"/>
    </row>
    <row r="35" spans="1:8" x14ac:dyDescent="0.25">
      <c r="A35" s="96"/>
      <c r="B35" s="157"/>
      <c r="C35" s="158"/>
      <c r="D35" s="159"/>
      <c r="E35" s="148"/>
      <c r="F35" s="148"/>
    </row>
    <row r="36" spans="1:8" ht="26.4" x14ac:dyDescent="0.25">
      <c r="A36" s="95" t="s">
        <v>214</v>
      </c>
      <c r="B36" s="3">
        <v>3</v>
      </c>
      <c r="C36" s="3">
        <v>1</v>
      </c>
      <c r="D36" s="3">
        <v>1</v>
      </c>
      <c r="E36" s="149">
        <f>+E26+E30</f>
        <v>27335376</v>
      </c>
      <c r="F36" s="149">
        <v>26926760</v>
      </c>
      <c r="H36" s="144"/>
    </row>
    <row r="37" spans="1:8" x14ac:dyDescent="0.25">
      <c r="A37" s="96"/>
      <c r="B37" s="157"/>
      <c r="C37" s="158"/>
      <c r="D37" s="159"/>
      <c r="E37" s="150"/>
      <c r="F37" s="150"/>
    </row>
    <row r="38" spans="1:8" x14ac:dyDescent="0.25">
      <c r="A38" s="97" t="s">
        <v>215</v>
      </c>
      <c r="B38" s="157"/>
      <c r="C38" s="158"/>
      <c r="D38" s="159"/>
      <c r="E38" s="151"/>
      <c r="F38" s="151"/>
    </row>
    <row r="39" spans="1:8" x14ac:dyDescent="0.25">
      <c r="A39" s="98" t="s">
        <v>216</v>
      </c>
      <c r="B39" s="3">
        <v>3</v>
      </c>
      <c r="C39" s="3">
        <v>1</v>
      </c>
      <c r="D39" s="3">
        <v>2</v>
      </c>
      <c r="E39" s="148">
        <v>3315526</v>
      </c>
      <c r="F39" s="148">
        <v>3315526</v>
      </c>
    </row>
    <row r="40" spans="1:8" x14ac:dyDescent="0.25">
      <c r="A40" s="98" t="s">
        <v>217</v>
      </c>
      <c r="B40" s="3">
        <v>3</v>
      </c>
      <c r="C40" s="3">
        <v>1</v>
      </c>
      <c r="D40" s="3">
        <v>3</v>
      </c>
      <c r="E40" s="148"/>
      <c r="F40" s="148"/>
    </row>
    <row r="41" spans="1:8" x14ac:dyDescent="0.25">
      <c r="A41" s="98" t="s">
        <v>218</v>
      </c>
      <c r="B41" s="3">
        <v>3</v>
      </c>
      <c r="C41" s="3">
        <v>1</v>
      </c>
      <c r="D41" s="3">
        <v>4</v>
      </c>
      <c r="E41" s="148"/>
      <c r="F41" s="148"/>
    </row>
    <row r="42" spans="1:8" x14ac:dyDescent="0.25">
      <c r="A42" s="98" t="s">
        <v>219</v>
      </c>
      <c r="B42" s="3">
        <v>3</v>
      </c>
      <c r="C42" s="3">
        <v>1</v>
      </c>
      <c r="D42" s="3">
        <v>5</v>
      </c>
      <c r="E42" s="148">
        <v>3315526</v>
      </c>
      <c r="F42" s="148">
        <v>3315526</v>
      </c>
    </row>
    <row r="43" spans="1:8" x14ac:dyDescent="0.25">
      <c r="A43" s="73"/>
    </row>
    <row r="44" spans="1:8" x14ac:dyDescent="0.25">
      <c r="A44" s="73"/>
    </row>
    <row r="45" spans="1:8" x14ac:dyDescent="0.25">
      <c r="A45" s="73"/>
    </row>
    <row r="46" spans="1:8" ht="13.8" customHeight="1" x14ac:dyDescent="0.25">
      <c r="A46" s="12" t="s">
        <v>294</v>
      </c>
      <c r="B46" s="12"/>
      <c r="C46" s="37"/>
      <c r="D46" s="155" t="s">
        <v>74</v>
      </c>
      <c r="E46" s="155"/>
      <c r="F46" s="156" t="s">
        <v>75</v>
      </c>
      <c r="G46" s="156"/>
    </row>
    <row r="47" spans="1:8" x14ac:dyDescent="0.25">
      <c r="A47" s="12" t="s">
        <v>299</v>
      </c>
      <c r="B47" s="12"/>
      <c r="C47" s="12"/>
      <c r="F47" s="153" t="s">
        <v>295</v>
      </c>
      <c r="G47" s="153"/>
    </row>
    <row r="50" spans="4:7" x14ac:dyDescent="0.25">
      <c r="D50" s="155" t="s">
        <v>74</v>
      </c>
      <c r="E50" s="155"/>
      <c r="F50" s="156" t="s">
        <v>296</v>
      </c>
      <c r="G50" s="156"/>
    </row>
    <row r="51" spans="4:7" x14ac:dyDescent="0.25">
      <c r="F51" s="156" t="s">
        <v>297</v>
      </c>
      <c r="G51" s="156"/>
    </row>
    <row r="52" spans="4:7" x14ac:dyDescent="0.25">
      <c r="F52" s="153" t="s">
        <v>298</v>
      </c>
      <c r="G52" s="153"/>
    </row>
  </sheetData>
  <mergeCells count="19">
    <mergeCell ref="F51:G51"/>
    <mergeCell ref="F52:G52"/>
    <mergeCell ref="D46:E46"/>
    <mergeCell ref="F46:G46"/>
    <mergeCell ref="F47:G47"/>
    <mergeCell ref="D50:E50"/>
    <mergeCell ref="F50:G50"/>
    <mergeCell ref="B38:D38"/>
    <mergeCell ref="A15:F15"/>
    <mergeCell ref="A16:E16"/>
    <mergeCell ref="A17:F17"/>
    <mergeCell ref="B19:D19"/>
    <mergeCell ref="B20:D20"/>
    <mergeCell ref="B21:D21"/>
    <mergeCell ref="B23:D23"/>
    <mergeCell ref="B27:D27"/>
    <mergeCell ref="B31:D31"/>
    <mergeCell ref="B35:D35"/>
    <mergeCell ref="B37:D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379F-BEC7-4EB6-9CD6-012A850DFD66}">
  <dimension ref="A1:O69"/>
  <sheetViews>
    <sheetView topLeftCell="A41" workbookViewId="0">
      <selection activeCell="K59" sqref="K59"/>
    </sheetView>
  </sheetViews>
  <sheetFormatPr defaultColWidth="9.109375" defaultRowHeight="13.2" x14ac:dyDescent="0.25"/>
  <cols>
    <col min="1" max="1" width="7.5546875" style="1" customWidth="1"/>
    <col min="2" max="2" width="72" style="1" customWidth="1"/>
    <col min="3" max="3" width="12.44140625" style="1" customWidth="1"/>
    <col min="4" max="4" width="11.88671875" style="1" customWidth="1"/>
    <col min="5" max="5" width="3.109375" style="1" customWidth="1"/>
    <col min="6" max="6" width="3.5546875" style="1" customWidth="1"/>
    <col min="7" max="7" width="3.109375" style="1" customWidth="1"/>
    <col min="8" max="8" width="15" style="1" customWidth="1"/>
    <col min="9" max="9" width="17.5546875" style="1" customWidth="1"/>
    <col min="10" max="10" width="9.109375" style="1"/>
    <col min="11" max="11" width="14.77734375" style="1" bestFit="1" customWidth="1"/>
    <col min="12" max="16384" width="9.109375" style="1"/>
  </cols>
  <sheetData>
    <row r="1" spans="1:9" x14ac:dyDescent="0.25">
      <c r="A1" s="43" t="s">
        <v>279</v>
      </c>
      <c r="B1" s="44"/>
      <c r="C1" s="59"/>
      <c r="D1" s="59"/>
      <c r="E1" s="59"/>
      <c r="F1" s="68"/>
      <c r="G1" s="68"/>
      <c r="H1" s="54"/>
      <c r="I1" s="53" t="s">
        <v>286</v>
      </c>
    </row>
    <row r="2" spans="1:9" x14ac:dyDescent="0.25">
      <c r="A2" s="45" t="s">
        <v>116</v>
      </c>
      <c r="B2" s="45"/>
      <c r="C2" s="45"/>
      <c r="D2" s="45"/>
      <c r="E2" s="45"/>
      <c r="F2" s="46"/>
      <c r="G2" s="46"/>
      <c r="H2" s="46"/>
      <c r="I2" s="47" t="s">
        <v>105</v>
      </c>
    </row>
    <row r="3" spans="1:9" x14ac:dyDescent="0.25">
      <c r="A3" s="48" t="s">
        <v>280</v>
      </c>
      <c r="B3" s="49"/>
      <c r="C3" s="66"/>
      <c r="D3" s="66"/>
      <c r="E3" s="66"/>
      <c r="F3" s="69"/>
      <c r="G3" s="69"/>
      <c r="H3" s="58"/>
      <c r="I3" s="54" t="s">
        <v>284</v>
      </c>
    </row>
    <row r="4" spans="1:9" x14ac:dyDescent="0.25">
      <c r="A4" s="45" t="s">
        <v>200</v>
      </c>
      <c r="B4" s="45"/>
      <c r="C4" s="45"/>
      <c r="D4" s="45"/>
      <c r="E4" s="45"/>
      <c r="F4" s="46"/>
      <c r="G4" s="46"/>
      <c r="H4" s="46"/>
      <c r="I4" s="47" t="s">
        <v>106</v>
      </c>
    </row>
    <row r="5" spans="1:9" x14ac:dyDescent="0.25">
      <c r="A5" s="51" t="s">
        <v>281</v>
      </c>
      <c r="B5" s="52"/>
      <c r="C5" s="60"/>
      <c r="D5" s="60"/>
      <c r="E5" s="60"/>
      <c r="F5" s="70"/>
      <c r="G5" s="70"/>
      <c r="H5" s="62"/>
      <c r="I5" s="62"/>
    </row>
    <row r="6" spans="1:9" x14ac:dyDescent="0.25">
      <c r="A6" s="45" t="s">
        <v>107</v>
      </c>
      <c r="B6" s="45"/>
      <c r="C6" s="45"/>
      <c r="D6" s="45"/>
      <c r="E6" s="45"/>
      <c r="F6" s="46"/>
      <c r="G6" s="46"/>
      <c r="H6" s="46"/>
      <c r="I6" s="47" t="s">
        <v>108</v>
      </c>
    </row>
    <row r="7" spans="1:9" x14ac:dyDescent="0.25">
      <c r="A7" s="48" t="s">
        <v>283</v>
      </c>
      <c r="B7" s="48"/>
      <c r="C7" s="63"/>
      <c r="D7" s="63"/>
      <c r="E7" s="63"/>
      <c r="F7" s="50"/>
      <c r="G7" s="69"/>
      <c r="H7" s="58"/>
      <c r="I7" s="54" t="s">
        <v>285</v>
      </c>
    </row>
    <row r="8" spans="1:9" x14ac:dyDescent="0.25">
      <c r="A8" s="45" t="s">
        <v>109</v>
      </c>
      <c r="B8" s="45"/>
      <c r="C8" s="45"/>
      <c r="D8" s="45"/>
      <c r="E8" s="45"/>
      <c r="F8" s="46"/>
      <c r="G8" s="46"/>
      <c r="H8" s="46"/>
      <c r="I8" s="47" t="s">
        <v>110</v>
      </c>
    </row>
    <row r="9" spans="1:9" x14ac:dyDescent="0.25">
      <c r="A9" s="55" t="s">
        <v>282</v>
      </c>
      <c r="B9" s="55"/>
      <c r="C9" s="56"/>
      <c r="D9" s="56"/>
      <c r="E9" s="56"/>
      <c r="F9" s="71"/>
      <c r="G9" s="71"/>
      <c r="H9" s="64"/>
      <c r="I9" s="64" t="s">
        <v>287</v>
      </c>
    </row>
    <row r="10" spans="1:9" x14ac:dyDescent="0.25">
      <c r="A10" s="45" t="s">
        <v>111</v>
      </c>
      <c r="B10" s="45"/>
      <c r="C10" s="45"/>
      <c r="D10" s="45"/>
      <c r="E10" s="45"/>
      <c r="F10" s="47"/>
      <c r="G10" s="47"/>
      <c r="H10" s="47"/>
      <c r="I10" s="47" t="s">
        <v>112</v>
      </c>
    </row>
    <row r="11" spans="1:9" x14ac:dyDescent="0.25">
      <c r="A11" s="57" t="s">
        <v>289</v>
      </c>
      <c r="B11" s="57"/>
      <c r="C11" s="65"/>
      <c r="D11" s="65"/>
      <c r="E11" s="65"/>
      <c r="F11" s="69"/>
      <c r="G11" s="69"/>
      <c r="H11" s="58"/>
      <c r="I11" s="54" t="s">
        <v>288</v>
      </c>
    </row>
    <row r="12" spans="1:9" x14ac:dyDescent="0.25">
      <c r="A12" s="45" t="s">
        <v>113</v>
      </c>
      <c r="B12" s="45"/>
      <c r="C12" s="45"/>
      <c r="D12" s="45"/>
      <c r="E12" s="45"/>
      <c r="F12" s="47"/>
      <c r="G12" s="47"/>
      <c r="H12" s="47"/>
      <c r="I12" s="47" t="s">
        <v>114</v>
      </c>
    </row>
    <row r="13" spans="1:9" x14ac:dyDescent="0.25">
      <c r="A13" s="73"/>
      <c r="B13" s="73"/>
    </row>
    <row r="15" spans="1:9" x14ac:dyDescent="0.25">
      <c r="A15" s="179" t="s">
        <v>220</v>
      </c>
      <c r="B15" s="179"/>
      <c r="C15" s="179"/>
      <c r="D15" s="179"/>
      <c r="E15" s="179"/>
      <c r="F15" s="179"/>
      <c r="G15" s="179"/>
      <c r="H15" s="179"/>
      <c r="I15" s="179"/>
    </row>
    <row r="16" spans="1:9" x14ac:dyDescent="0.25">
      <c r="A16" s="186" t="s">
        <v>221</v>
      </c>
      <c r="B16" s="186"/>
      <c r="C16" s="186"/>
      <c r="D16" s="186"/>
      <c r="E16" s="186"/>
      <c r="F16" s="186"/>
      <c r="G16" s="186"/>
      <c r="H16" s="186"/>
      <c r="I16" s="186"/>
    </row>
    <row r="17" spans="1:10" x14ac:dyDescent="0.25">
      <c r="A17" s="187" t="s">
        <v>302</v>
      </c>
      <c r="B17" s="187"/>
      <c r="C17" s="187"/>
      <c r="D17" s="187"/>
      <c r="E17" s="187"/>
      <c r="F17" s="187"/>
      <c r="G17" s="187"/>
      <c r="H17" s="187"/>
      <c r="I17" s="187"/>
    </row>
    <row r="18" spans="1:10" x14ac:dyDescent="0.25">
      <c r="A18" s="99"/>
      <c r="B18" s="99"/>
      <c r="C18" s="99"/>
      <c r="D18" s="99"/>
      <c r="E18" s="99"/>
      <c r="F18" s="99"/>
      <c r="G18" s="99"/>
      <c r="H18" s="99"/>
      <c r="I18" s="99"/>
    </row>
    <row r="20" spans="1:10" x14ac:dyDescent="0.25">
      <c r="A20"/>
      <c r="B20"/>
      <c r="C20"/>
      <c r="D20"/>
      <c r="E20"/>
      <c r="F20"/>
      <c r="G20"/>
      <c r="H20"/>
      <c r="I20" s="40" t="s">
        <v>76</v>
      </c>
      <c r="J20" s="91"/>
    </row>
    <row r="21" spans="1:10" ht="26.4" x14ac:dyDescent="0.25">
      <c r="A21" s="100" t="s">
        <v>1</v>
      </c>
      <c r="B21" s="101" t="s">
        <v>2</v>
      </c>
      <c r="C21" s="102" t="s">
        <v>89</v>
      </c>
      <c r="D21" s="103" t="s">
        <v>222</v>
      </c>
      <c r="E21" s="188" t="s">
        <v>223</v>
      </c>
      <c r="F21" s="189"/>
      <c r="G21" s="190"/>
      <c r="H21" s="104" t="s">
        <v>301</v>
      </c>
      <c r="I21" s="18" t="s">
        <v>293</v>
      </c>
    </row>
    <row r="22" spans="1:10" x14ac:dyDescent="0.25">
      <c r="A22" s="105">
        <v>1</v>
      </c>
      <c r="B22" s="106">
        <v>2</v>
      </c>
      <c r="C22" s="106">
        <v>3</v>
      </c>
      <c r="D22" s="106">
        <v>4</v>
      </c>
      <c r="E22" s="183">
        <v>5</v>
      </c>
      <c r="F22" s="184"/>
      <c r="G22" s="185"/>
      <c r="H22" s="107">
        <v>6</v>
      </c>
      <c r="I22" s="108">
        <v>7</v>
      </c>
    </row>
    <row r="23" spans="1:10" x14ac:dyDescent="0.25">
      <c r="A23" s="105"/>
      <c r="B23" s="106"/>
      <c r="C23" s="106"/>
      <c r="D23" s="106"/>
      <c r="E23" s="183"/>
      <c r="F23" s="184"/>
      <c r="G23" s="185"/>
      <c r="H23" s="107"/>
      <c r="I23" s="108"/>
    </row>
    <row r="24" spans="1:10" x14ac:dyDescent="0.25">
      <c r="A24" s="109" t="s">
        <v>7</v>
      </c>
      <c r="B24" s="110" t="s">
        <v>224</v>
      </c>
      <c r="C24" s="111"/>
      <c r="D24" s="111"/>
      <c r="E24" s="183"/>
      <c r="F24" s="184"/>
      <c r="G24" s="185"/>
      <c r="H24" s="112"/>
      <c r="I24" s="4"/>
    </row>
    <row r="25" spans="1:10" x14ac:dyDescent="0.25">
      <c r="A25" s="113" t="s">
        <v>59</v>
      </c>
      <c r="B25" s="114" t="s">
        <v>225</v>
      </c>
      <c r="C25" s="112"/>
      <c r="D25" s="115" t="s">
        <v>226</v>
      </c>
      <c r="E25" s="113">
        <v>4</v>
      </c>
      <c r="F25" s="113">
        <v>0</v>
      </c>
      <c r="G25" s="113">
        <v>1</v>
      </c>
      <c r="H25" s="141"/>
      <c r="I25" s="141"/>
    </row>
    <row r="26" spans="1:10" x14ac:dyDescent="0.25">
      <c r="A26" s="113" t="s">
        <v>60</v>
      </c>
      <c r="B26" s="114" t="s">
        <v>227</v>
      </c>
      <c r="C26" s="112"/>
      <c r="D26" s="115" t="s">
        <v>226</v>
      </c>
      <c r="E26" s="113">
        <v>4</v>
      </c>
      <c r="F26" s="113">
        <v>0</v>
      </c>
      <c r="G26" s="113">
        <v>2</v>
      </c>
      <c r="H26" s="141">
        <v>66099</v>
      </c>
      <c r="I26" s="141">
        <v>358579</v>
      </c>
    </row>
    <row r="27" spans="1:10" x14ac:dyDescent="0.25">
      <c r="A27" s="113" t="s">
        <v>127</v>
      </c>
      <c r="B27" s="116" t="s">
        <v>228</v>
      </c>
      <c r="C27" s="112"/>
      <c r="D27" s="117" t="s">
        <v>229</v>
      </c>
      <c r="E27" s="113">
        <v>4</v>
      </c>
      <c r="F27" s="113">
        <v>0</v>
      </c>
      <c r="G27" s="113">
        <v>3</v>
      </c>
      <c r="H27" s="141"/>
      <c r="I27" s="141"/>
    </row>
    <row r="28" spans="1:10" x14ac:dyDescent="0.25">
      <c r="A28" s="113" t="s">
        <v>185</v>
      </c>
      <c r="B28" s="116" t="s">
        <v>230</v>
      </c>
      <c r="C28" s="112"/>
      <c r="D28" s="115" t="s">
        <v>226</v>
      </c>
      <c r="E28" s="113">
        <v>4</v>
      </c>
      <c r="F28" s="113">
        <v>0</v>
      </c>
      <c r="G28" s="113">
        <v>4</v>
      </c>
      <c r="H28" s="141">
        <v>325829</v>
      </c>
      <c r="I28" s="141">
        <v>208665</v>
      </c>
    </row>
    <row r="29" spans="1:10" ht="26.4" x14ac:dyDescent="0.25">
      <c r="A29" s="113" t="s">
        <v>231</v>
      </c>
      <c r="B29" s="116" t="s">
        <v>232</v>
      </c>
      <c r="C29" s="112"/>
      <c r="D29" s="117" t="s">
        <v>229</v>
      </c>
      <c r="E29" s="113">
        <v>4</v>
      </c>
      <c r="F29" s="113">
        <v>0</v>
      </c>
      <c r="G29" s="113">
        <v>5</v>
      </c>
      <c r="H29" s="141"/>
      <c r="I29" s="141"/>
    </row>
    <row r="30" spans="1:10" x14ac:dyDescent="0.25">
      <c r="A30" s="113" t="s">
        <v>233</v>
      </c>
      <c r="B30" s="116" t="s">
        <v>234</v>
      </c>
      <c r="C30" s="112"/>
      <c r="D30" s="115" t="s">
        <v>226</v>
      </c>
      <c r="E30" s="113">
        <v>4</v>
      </c>
      <c r="F30" s="113">
        <v>0</v>
      </c>
      <c r="G30" s="113">
        <v>6</v>
      </c>
      <c r="H30" s="141"/>
      <c r="I30" s="141"/>
    </row>
    <row r="31" spans="1:10" x14ac:dyDescent="0.25">
      <c r="A31" s="113" t="s">
        <v>235</v>
      </c>
      <c r="B31" s="116" t="s">
        <v>236</v>
      </c>
      <c r="C31" s="112"/>
      <c r="D31" s="117" t="s">
        <v>229</v>
      </c>
      <c r="E31" s="113">
        <v>4</v>
      </c>
      <c r="F31" s="113">
        <v>0</v>
      </c>
      <c r="G31" s="113">
        <v>7</v>
      </c>
      <c r="H31" s="141"/>
      <c r="I31" s="141"/>
    </row>
    <row r="32" spans="1:10" x14ac:dyDescent="0.25">
      <c r="A32" s="113" t="s">
        <v>237</v>
      </c>
      <c r="B32" s="116" t="s">
        <v>238</v>
      </c>
      <c r="C32" s="112"/>
      <c r="D32" s="115" t="s">
        <v>226</v>
      </c>
      <c r="E32" s="113">
        <v>4</v>
      </c>
      <c r="F32" s="113">
        <v>0</v>
      </c>
      <c r="G32" s="113">
        <v>8</v>
      </c>
      <c r="H32" s="141"/>
      <c r="I32" s="141"/>
    </row>
    <row r="33" spans="1:15" x14ac:dyDescent="0.25">
      <c r="A33" s="113" t="s">
        <v>239</v>
      </c>
      <c r="B33" s="116" t="s">
        <v>240</v>
      </c>
      <c r="C33" s="112"/>
      <c r="D33" s="117" t="s">
        <v>229</v>
      </c>
      <c r="E33" s="113">
        <v>4</v>
      </c>
      <c r="F33" s="113">
        <v>0</v>
      </c>
      <c r="G33" s="113">
        <v>9</v>
      </c>
      <c r="H33" s="141"/>
      <c r="I33" s="141"/>
    </row>
    <row r="34" spans="1:15" x14ac:dyDescent="0.25">
      <c r="A34" s="113" t="s">
        <v>241</v>
      </c>
      <c r="B34" s="116" t="s">
        <v>242</v>
      </c>
      <c r="C34" s="112"/>
      <c r="D34" s="115" t="s">
        <v>226</v>
      </c>
      <c r="E34" s="113">
        <v>4</v>
      </c>
      <c r="F34" s="113">
        <v>1</v>
      </c>
      <c r="G34" s="113">
        <v>0</v>
      </c>
      <c r="H34" s="141"/>
      <c r="I34" s="141"/>
    </row>
    <row r="35" spans="1:15" x14ac:dyDescent="0.25">
      <c r="A35" s="113" t="s">
        <v>243</v>
      </c>
      <c r="B35" s="118" t="s">
        <v>244</v>
      </c>
      <c r="C35" s="112"/>
      <c r="D35" s="117" t="s">
        <v>229</v>
      </c>
      <c r="E35" s="113">
        <v>4</v>
      </c>
      <c r="F35" s="113">
        <v>1</v>
      </c>
      <c r="G35" s="113">
        <v>1</v>
      </c>
      <c r="H35" s="141">
        <v>-277532</v>
      </c>
      <c r="I35" s="141">
        <v>-331717</v>
      </c>
    </row>
    <row r="36" spans="1:15" ht="18" customHeight="1" x14ac:dyDescent="0.25">
      <c r="A36" s="113" t="s">
        <v>245</v>
      </c>
      <c r="B36" s="118" t="s">
        <v>246</v>
      </c>
      <c r="C36" s="112"/>
      <c r="D36" s="117" t="s">
        <v>229</v>
      </c>
      <c r="E36" s="113">
        <v>4</v>
      </c>
      <c r="F36" s="113">
        <v>1</v>
      </c>
      <c r="G36" s="113">
        <v>2</v>
      </c>
      <c r="H36" s="141"/>
      <c r="I36" s="141"/>
    </row>
    <row r="37" spans="1:15" ht="26.4" x14ac:dyDescent="0.25">
      <c r="A37" s="113" t="s">
        <v>247</v>
      </c>
      <c r="B37" s="118" t="s">
        <v>248</v>
      </c>
      <c r="C37" s="112"/>
      <c r="D37" s="117" t="s">
        <v>229</v>
      </c>
      <c r="E37" s="113">
        <v>4</v>
      </c>
      <c r="F37" s="113">
        <v>1</v>
      </c>
      <c r="G37" s="113">
        <v>3</v>
      </c>
      <c r="H37" s="141">
        <v>-15457</v>
      </c>
      <c r="I37" s="141">
        <v>-19147</v>
      </c>
      <c r="O37" s="144"/>
    </row>
    <row r="38" spans="1:15" x14ac:dyDescent="0.25">
      <c r="A38" s="113" t="s">
        <v>249</v>
      </c>
      <c r="B38" s="118" t="s">
        <v>250</v>
      </c>
      <c r="C38" s="112"/>
      <c r="D38" s="117" t="s">
        <v>229</v>
      </c>
      <c r="E38" s="113">
        <v>4</v>
      </c>
      <c r="F38" s="113">
        <v>1</v>
      </c>
      <c r="G38" s="113">
        <v>4</v>
      </c>
      <c r="H38" s="141">
        <v>-9000</v>
      </c>
      <c r="I38" s="141">
        <v>-10800</v>
      </c>
    </row>
    <row r="39" spans="1:15" x14ac:dyDescent="0.25">
      <c r="A39" s="113" t="s">
        <v>251</v>
      </c>
      <c r="B39" s="119" t="s">
        <v>252</v>
      </c>
      <c r="C39" s="112"/>
      <c r="D39" s="117" t="s">
        <v>229</v>
      </c>
      <c r="E39" s="113">
        <v>4</v>
      </c>
      <c r="F39" s="113">
        <v>1</v>
      </c>
      <c r="G39" s="113">
        <v>5</v>
      </c>
      <c r="H39" s="141">
        <v>-4750</v>
      </c>
      <c r="I39" s="141">
        <v>-5700</v>
      </c>
      <c r="O39" s="144"/>
    </row>
    <row r="40" spans="1:15" x14ac:dyDescent="0.25">
      <c r="A40" s="113" t="s">
        <v>253</v>
      </c>
      <c r="B40" s="119" t="s">
        <v>254</v>
      </c>
      <c r="C40" s="112"/>
      <c r="D40" s="117" t="s">
        <v>229</v>
      </c>
      <c r="E40" s="113">
        <v>4</v>
      </c>
      <c r="F40" s="113">
        <v>1</v>
      </c>
      <c r="G40" s="113">
        <v>6</v>
      </c>
      <c r="H40" s="141">
        <v>-35832</v>
      </c>
      <c r="I40" s="141">
        <v>-44129</v>
      </c>
    </row>
    <row r="41" spans="1:15" x14ac:dyDescent="0.25">
      <c r="A41" s="113" t="s">
        <v>255</v>
      </c>
      <c r="B41" s="119" t="s">
        <v>256</v>
      </c>
      <c r="C41" s="112"/>
      <c r="D41" s="117" t="s">
        <v>229</v>
      </c>
      <c r="E41" s="113">
        <v>4</v>
      </c>
      <c r="F41" s="113">
        <v>1</v>
      </c>
      <c r="G41" s="113">
        <v>7</v>
      </c>
      <c r="H41" s="141"/>
      <c r="I41" s="141"/>
    </row>
    <row r="42" spans="1:15" x14ac:dyDescent="0.25">
      <c r="A42" s="113" t="s">
        <v>257</v>
      </c>
      <c r="B42" s="120" t="s">
        <v>258</v>
      </c>
      <c r="C42" s="112"/>
      <c r="D42" s="115" t="s">
        <v>226</v>
      </c>
      <c r="E42" s="113">
        <v>4</v>
      </c>
      <c r="F42" s="113">
        <v>1</v>
      </c>
      <c r="G42" s="113">
        <v>8</v>
      </c>
      <c r="H42" s="141"/>
      <c r="I42" s="141"/>
    </row>
    <row r="43" spans="1:15" x14ac:dyDescent="0.25">
      <c r="A43" s="113" t="s">
        <v>259</v>
      </c>
      <c r="B43" s="121" t="s">
        <v>260</v>
      </c>
      <c r="C43" s="112"/>
      <c r="D43" s="117" t="s">
        <v>229</v>
      </c>
      <c r="E43" s="113">
        <v>4</v>
      </c>
      <c r="F43" s="113">
        <v>1</v>
      </c>
      <c r="G43" s="113">
        <v>9</v>
      </c>
      <c r="H43" s="141">
        <v>-15436</v>
      </c>
      <c r="I43" s="141">
        <v>-20456</v>
      </c>
    </row>
    <row r="44" spans="1:15" ht="26.4" x14ac:dyDescent="0.25">
      <c r="A44" s="122" t="s">
        <v>71</v>
      </c>
      <c r="B44" s="123" t="s">
        <v>261</v>
      </c>
      <c r="C44" s="112"/>
      <c r="D44" s="117" t="s">
        <v>262</v>
      </c>
      <c r="E44" s="113">
        <v>4</v>
      </c>
      <c r="F44" s="113">
        <v>2</v>
      </c>
      <c r="G44" s="113">
        <v>0</v>
      </c>
      <c r="H44" s="141">
        <f>SUM(H25:H43)</f>
        <v>33921</v>
      </c>
      <c r="I44" s="141">
        <f>SUM(I25:I43)</f>
        <v>135295</v>
      </c>
    </row>
    <row r="45" spans="1:15" x14ac:dyDescent="0.25">
      <c r="A45" s="113"/>
      <c r="B45" s="114"/>
      <c r="C45" s="112"/>
      <c r="D45" s="117"/>
      <c r="E45" s="183"/>
      <c r="F45" s="184"/>
      <c r="G45" s="185"/>
      <c r="H45" s="141"/>
      <c r="I45" s="141"/>
    </row>
    <row r="46" spans="1:15" x14ac:dyDescent="0.25">
      <c r="A46" s="122" t="s">
        <v>8</v>
      </c>
      <c r="B46" s="124" t="s">
        <v>263</v>
      </c>
      <c r="C46" s="112"/>
      <c r="D46" s="112"/>
      <c r="E46" s="183"/>
      <c r="F46" s="184"/>
      <c r="G46" s="185"/>
      <c r="H46" s="141"/>
      <c r="I46" s="141"/>
      <c r="K46" s="138"/>
    </row>
    <row r="47" spans="1:15" x14ac:dyDescent="0.25">
      <c r="A47" s="113" t="s">
        <v>18</v>
      </c>
      <c r="B47" s="125" t="s">
        <v>264</v>
      </c>
      <c r="C47" s="112"/>
      <c r="D47" s="115" t="s">
        <v>226</v>
      </c>
      <c r="E47" s="113">
        <v>4</v>
      </c>
      <c r="F47" s="113">
        <v>2</v>
      </c>
      <c r="G47" s="113">
        <v>1</v>
      </c>
      <c r="H47" s="141"/>
      <c r="I47" s="141"/>
    </row>
    <row r="48" spans="1:15" x14ac:dyDescent="0.25">
      <c r="A48" s="113" t="s">
        <v>17</v>
      </c>
      <c r="B48" s="125" t="s">
        <v>265</v>
      </c>
      <c r="C48" s="112"/>
      <c r="D48" s="117" t="s">
        <v>229</v>
      </c>
      <c r="E48" s="113">
        <v>4</v>
      </c>
      <c r="F48" s="113">
        <v>2</v>
      </c>
      <c r="G48" s="113">
        <v>2</v>
      </c>
      <c r="H48" s="141"/>
      <c r="I48" s="141"/>
    </row>
    <row r="49" spans="1:11" x14ac:dyDescent="0.25">
      <c r="A49" s="113" t="s">
        <v>190</v>
      </c>
      <c r="B49" s="120" t="s">
        <v>266</v>
      </c>
      <c r="C49" s="112"/>
      <c r="D49" s="117" t="s">
        <v>229</v>
      </c>
      <c r="E49" s="113">
        <v>4</v>
      </c>
      <c r="F49" s="113">
        <v>2</v>
      </c>
      <c r="G49" s="113">
        <v>3</v>
      </c>
      <c r="H49" s="141"/>
      <c r="I49" s="141"/>
    </row>
    <row r="50" spans="1:11" x14ac:dyDescent="0.25">
      <c r="A50" s="113" t="s">
        <v>267</v>
      </c>
      <c r="B50" s="114" t="s">
        <v>268</v>
      </c>
      <c r="C50" s="112"/>
      <c r="D50" s="117" t="s">
        <v>229</v>
      </c>
      <c r="E50" s="113">
        <v>4</v>
      </c>
      <c r="F50" s="113">
        <v>2</v>
      </c>
      <c r="G50" s="113">
        <v>4</v>
      </c>
      <c r="H50" s="141"/>
      <c r="I50" s="141"/>
    </row>
    <row r="51" spans="1:11" x14ac:dyDescent="0.25">
      <c r="A51" s="113" t="s">
        <v>269</v>
      </c>
      <c r="B51" s="120" t="s">
        <v>270</v>
      </c>
      <c r="C51" s="112"/>
      <c r="D51" s="115" t="s">
        <v>226</v>
      </c>
      <c r="E51" s="113">
        <v>4</v>
      </c>
      <c r="F51" s="113">
        <v>2</v>
      </c>
      <c r="G51" s="113">
        <v>5</v>
      </c>
      <c r="H51" s="141"/>
      <c r="I51" s="141"/>
    </row>
    <row r="52" spans="1:11" x14ac:dyDescent="0.25">
      <c r="A52" s="113" t="s">
        <v>271</v>
      </c>
      <c r="B52" s="121" t="s">
        <v>272</v>
      </c>
      <c r="C52" s="112"/>
      <c r="D52" s="117" t="s">
        <v>229</v>
      </c>
      <c r="E52" s="113">
        <v>4</v>
      </c>
      <c r="F52" s="113">
        <v>2</v>
      </c>
      <c r="G52" s="113">
        <v>6</v>
      </c>
      <c r="H52" s="141"/>
      <c r="I52" s="141"/>
    </row>
    <row r="53" spans="1:11" ht="26.4" x14ac:dyDescent="0.25">
      <c r="A53" s="126" t="s">
        <v>70</v>
      </c>
      <c r="B53" s="127" t="s">
        <v>273</v>
      </c>
      <c r="C53" s="112"/>
      <c r="D53" s="117" t="s">
        <v>262</v>
      </c>
      <c r="E53" s="113">
        <v>4</v>
      </c>
      <c r="F53" s="113">
        <v>2</v>
      </c>
      <c r="G53" s="113">
        <v>7</v>
      </c>
      <c r="H53" s="141">
        <f>SUM(H47:H52)</f>
        <v>0</v>
      </c>
      <c r="I53" s="141">
        <f>SUM(I47:I52)</f>
        <v>0</v>
      </c>
    </row>
    <row r="54" spans="1:11" x14ac:dyDescent="0.25">
      <c r="A54" s="128"/>
      <c r="B54" s="111"/>
      <c r="C54" s="129"/>
      <c r="D54" s="117"/>
      <c r="E54" s="183"/>
      <c r="F54" s="184"/>
      <c r="G54" s="185"/>
      <c r="H54" s="141"/>
      <c r="I54" s="141"/>
    </row>
    <row r="55" spans="1:11" ht="26.4" x14ac:dyDescent="0.25">
      <c r="A55" s="128" t="s">
        <v>169</v>
      </c>
      <c r="B55" s="130" t="s">
        <v>274</v>
      </c>
      <c r="C55" s="129"/>
      <c r="D55" s="117" t="s">
        <v>262</v>
      </c>
      <c r="E55" s="113">
        <v>4</v>
      </c>
      <c r="F55" s="113">
        <v>2</v>
      </c>
      <c r="G55" s="113">
        <v>8</v>
      </c>
      <c r="H55" s="141">
        <f>+H44+H53</f>
        <v>33921</v>
      </c>
      <c r="I55" s="141">
        <f>+I44+I53</f>
        <v>135295</v>
      </c>
    </row>
    <row r="56" spans="1:11" x14ac:dyDescent="0.25">
      <c r="A56" s="128"/>
      <c r="B56" s="111"/>
      <c r="C56" s="129"/>
      <c r="D56" s="117"/>
      <c r="E56" s="183"/>
      <c r="F56" s="184"/>
      <c r="G56" s="185"/>
      <c r="H56" s="141"/>
      <c r="I56" s="141"/>
    </row>
    <row r="57" spans="1:11" x14ac:dyDescent="0.25">
      <c r="A57" s="128" t="s">
        <v>58</v>
      </c>
      <c r="B57" s="130" t="s">
        <v>275</v>
      </c>
      <c r="C57" s="129"/>
      <c r="D57" s="117" t="s">
        <v>262</v>
      </c>
      <c r="E57" s="113">
        <v>4</v>
      </c>
      <c r="F57" s="113">
        <v>2</v>
      </c>
      <c r="G57" s="113">
        <v>9</v>
      </c>
      <c r="H57" s="141">
        <v>482104</v>
      </c>
      <c r="I57" s="141">
        <v>266218</v>
      </c>
    </row>
    <row r="58" spans="1:11" ht="26.4" x14ac:dyDescent="0.25">
      <c r="A58" s="128" t="s">
        <v>72</v>
      </c>
      <c r="B58" s="130" t="s">
        <v>276</v>
      </c>
      <c r="C58" s="129"/>
      <c r="D58" s="117" t="s">
        <v>262</v>
      </c>
      <c r="E58" s="113">
        <v>4</v>
      </c>
      <c r="F58" s="113">
        <v>3</v>
      </c>
      <c r="G58" s="113">
        <v>0</v>
      </c>
      <c r="H58" s="141"/>
      <c r="I58" s="141"/>
    </row>
    <row r="59" spans="1:11" x14ac:dyDescent="0.25">
      <c r="A59" s="128" t="s">
        <v>73</v>
      </c>
      <c r="B59" s="130" t="s">
        <v>277</v>
      </c>
      <c r="C59" s="129"/>
      <c r="D59" s="117" t="s">
        <v>262</v>
      </c>
      <c r="E59" s="113">
        <v>4</v>
      </c>
      <c r="F59" s="113">
        <v>3</v>
      </c>
      <c r="G59" s="113">
        <v>1</v>
      </c>
      <c r="H59" s="133">
        <f>+H55+H57+H58</f>
        <v>516025</v>
      </c>
      <c r="I59" s="133">
        <f>+I55+I57+I58</f>
        <v>401513</v>
      </c>
      <c r="K59" s="145"/>
    </row>
    <row r="60" spans="1:11" x14ac:dyDescent="0.25">
      <c r="A60" s="131"/>
      <c r="B60"/>
      <c r="C60"/>
      <c r="D60"/>
      <c r="E60"/>
      <c r="F60"/>
      <c r="G60"/>
      <c r="H60"/>
      <c r="K60" s="144"/>
    </row>
    <row r="61" spans="1:11" x14ac:dyDescent="0.25">
      <c r="A61" s="131"/>
      <c r="B61"/>
      <c r="C61"/>
      <c r="D61"/>
      <c r="E61"/>
      <c r="F61"/>
      <c r="G61"/>
      <c r="H61"/>
    </row>
    <row r="62" spans="1:11" x14ac:dyDescent="0.25">
      <c r="A62" s="131"/>
      <c r="B62"/>
      <c r="C62"/>
      <c r="D62"/>
      <c r="E62"/>
      <c r="F62"/>
      <c r="G62"/>
      <c r="H62"/>
    </row>
    <row r="63" spans="1:11" ht="14.4" customHeight="1" x14ac:dyDescent="0.25">
      <c r="A63" s="132"/>
      <c r="B63" s="12" t="s">
        <v>294</v>
      </c>
      <c r="C63" s="12"/>
      <c r="D63" s="37"/>
      <c r="E63" s="155" t="s">
        <v>74</v>
      </c>
      <c r="F63" s="155"/>
      <c r="G63" s="156" t="s">
        <v>75</v>
      </c>
      <c r="H63" s="156"/>
      <c r="I63" s="39"/>
    </row>
    <row r="64" spans="1:11" x14ac:dyDescent="0.25">
      <c r="A64" s="132"/>
      <c r="B64" s="12" t="s">
        <v>299</v>
      </c>
      <c r="C64" s="12"/>
      <c r="D64" s="12"/>
      <c r="G64" s="153" t="s">
        <v>295</v>
      </c>
      <c r="H64" s="153"/>
      <c r="I64" s="135"/>
    </row>
    <row r="65" spans="1:8" x14ac:dyDescent="0.25">
      <c r="A65" s="132"/>
    </row>
    <row r="66" spans="1:8" x14ac:dyDescent="0.25">
      <c r="A66" s="132"/>
    </row>
    <row r="67" spans="1:8" x14ac:dyDescent="0.25">
      <c r="A67" s="132"/>
      <c r="E67" s="155" t="s">
        <v>74</v>
      </c>
      <c r="F67" s="155"/>
      <c r="G67" s="156" t="s">
        <v>296</v>
      </c>
      <c r="H67" s="156"/>
    </row>
    <row r="68" spans="1:8" x14ac:dyDescent="0.25">
      <c r="A68" s="132"/>
      <c r="G68" s="156" t="s">
        <v>297</v>
      </c>
      <c r="H68" s="156"/>
    </row>
    <row r="69" spans="1:8" x14ac:dyDescent="0.25">
      <c r="G69" s="153" t="s">
        <v>298</v>
      </c>
      <c r="H69" s="153"/>
    </row>
  </sheetData>
  <mergeCells count="18">
    <mergeCell ref="G68:H68"/>
    <mergeCell ref="G69:H69"/>
    <mergeCell ref="E63:F63"/>
    <mergeCell ref="G63:H63"/>
    <mergeCell ref="G64:H64"/>
    <mergeCell ref="E67:F67"/>
    <mergeCell ref="G67:H67"/>
    <mergeCell ref="E23:G23"/>
    <mergeCell ref="A15:I15"/>
    <mergeCell ref="A16:I16"/>
    <mergeCell ref="A17:I17"/>
    <mergeCell ref="E21:G21"/>
    <mergeCell ref="E22:G22"/>
    <mergeCell ref="E24:G24"/>
    <mergeCell ref="E45:G45"/>
    <mergeCell ref="E46:G46"/>
    <mergeCell ref="E54:G54"/>
    <mergeCell ref="E56:G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62F2-379C-4384-A468-FCF798B61B2C}">
  <dimension ref="A1:O4"/>
  <sheetViews>
    <sheetView workbookViewId="0">
      <selection activeCell="U14" sqref="U14"/>
    </sheetView>
  </sheetViews>
  <sheetFormatPr defaultRowHeight="13.2" x14ac:dyDescent="0.25"/>
  <sheetData>
    <row r="1" spans="1:15" x14ac:dyDescent="0.25">
      <c r="A1" s="191" t="s">
        <v>278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</row>
    <row r="3" spans="1:15" x14ac:dyDescent="0.25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</row>
    <row r="4" spans="1:15" ht="50.25" customHeight="1" x14ac:dyDescent="0.25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</row>
  </sheetData>
  <mergeCells count="1">
    <mergeCell ref="A1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prilog 1</vt:lpstr>
      <vt:lpstr>prilog 2</vt:lpstr>
      <vt:lpstr>prilog 3</vt:lpstr>
      <vt:lpstr>prilog 4</vt:lpstr>
      <vt:lpstr>Bilješke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safeinvestment111@gmail.com</cp:lastModifiedBy>
  <cp:lastPrinted>2022-09-19T12:37:15Z</cp:lastPrinted>
  <dcterms:created xsi:type="dcterms:W3CDTF">2010-11-22T08:47:27Z</dcterms:created>
  <dcterms:modified xsi:type="dcterms:W3CDTF">2026-08-11T15:18:10Z</dcterms:modified>
</cp:coreProperties>
</file>